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SMathew\Downloads\FY2020 Program Applicant Metrics\"/>
    </mc:Choice>
  </mc:AlternateContent>
  <xr:revisionPtr revIDLastSave="0" documentId="13_ncr:1_{227D0B22-AFC8-4D31-90C5-FBC6B960BB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8" r:id="rId1"/>
    <sheet name="Applicant Site Information" sheetId="2" r:id="rId2"/>
  </sheets>
  <definedNames>
    <definedName name="_xlnm._FilterDatabase" localSheetId="0" hidden="1">'Applicant Information'!$N$34:$W$39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D6" i="2"/>
  <c r="J7" i="2"/>
  <c r="G7" i="2"/>
  <c r="D7" i="2"/>
  <c r="J8" i="2"/>
  <c r="G8" i="2"/>
  <c r="D8" i="2"/>
  <c r="J9" i="2"/>
  <c r="G9" i="2"/>
  <c r="D9" i="2"/>
  <c r="J10" i="2"/>
  <c r="G10" i="2"/>
  <c r="D10" i="2"/>
  <c r="J11" i="2"/>
  <c r="G11" i="2"/>
  <c r="D11" i="2"/>
  <c r="J12" i="2"/>
  <c r="G12" i="2"/>
  <c r="D12" i="2"/>
  <c r="J13" i="2"/>
  <c r="G13" i="2"/>
  <c r="D13" i="2"/>
  <c r="J14" i="2"/>
  <c r="G14" i="2"/>
  <c r="D14" i="2"/>
  <c r="J15" i="2"/>
  <c r="G15" i="2"/>
  <c r="D15" i="2"/>
  <c r="J16" i="2"/>
  <c r="G16" i="2"/>
  <c r="D16" i="2"/>
  <c r="J17" i="2"/>
  <c r="G17" i="2"/>
  <c r="D17" i="2"/>
  <c r="J18" i="2"/>
  <c r="G18" i="2"/>
  <c r="D18" i="2"/>
  <c r="J19" i="2"/>
  <c r="G19" i="2"/>
  <c r="D19" i="2"/>
  <c r="J20" i="2"/>
  <c r="G20" i="2"/>
  <c r="D20" i="2"/>
  <c r="J21" i="2"/>
  <c r="G21" i="2"/>
  <c r="D21" i="2"/>
  <c r="J22" i="2"/>
  <c r="D22" i="2"/>
  <c r="J23" i="2"/>
  <c r="G23" i="2"/>
  <c r="D23" i="2"/>
  <c r="J24" i="2"/>
  <c r="D24" i="2"/>
  <c r="J25" i="2"/>
  <c r="G25" i="2"/>
  <c r="D25" i="2"/>
  <c r="J26" i="2"/>
  <c r="D26" i="2"/>
  <c r="D27" i="2"/>
  <c r="J28" i="2"/>
  <c r="D28" i="2"/>
  <c r="D29" i="2"/>
  <c r="D31" i="2"/>
  <c r="K83" i="8" l="1"/>
  <c r="H83" i="8"/>
  <c r="K82" i="8"/>
  <c r="H82" i="8"/>
  <c r="K80" i="8"/>
  <c r="H80" i="8"/>
  <c r="K79" i="8"/>
  <c r="H79" i="8"/>
  <c r="E77" i="8"/>
  <c r="D76" i="8"/>
  <c r="E76" i="8" s="1"/>
  <c r="E74" i="8"/>
  <c r="K73" i="8"/>
  <c r="H73" i="8"/>
  <c r="E73" i="8"/>
  <c r="K72" i="8"/>
  <c r="H72" i="8"/>
  <c r="E70" i="8"/>
  <c r="K69" i="8"/>
  <c r="H69" i="8"/>
  <c r="E69" i="8"/>
  <c r="E68" i="8"/>
  <c r="K67" i="8"/>
  <c r="H67" i="8"/>
  <c r="E67" i="8"/>
  <c r="K66" i="8"/>
  <c r="E66" i="8"/>
  <c r="K65" i="8"/>
  <c r="H65" i="8"/>
  <c r="K63" i="8"/>
  <c r="H63" i="8"/>
  <c r="K62" i="8"/>
  <c r="H62" i="8"/>
  <c r="D62" i="8"/>
  <c r="K60" i="8"/>
  <c r="E60" i="8"/>
  <c r="H59" i="8"/>
  <c r="E59" i="8"/>
  <c r="K58" i="8"/>
  <c r="H58" i="8"/>
  <c r="E58" i="8"/>
  <c r="K57" i="8"/>
  <c r="H57" i="8"/>
  <c r="E57" i="8"/>
  <c r="K56" i="8"/>
  <c r="E56" i="8"/>
  <c r="K55" i="8"/>
  <c r="H55" i="8"/>
  <c r="E55" i="8"/>
  <c r="K54" i="8"/>
  <c r="H54" i="8"/>
  <c r="K52" i="8"/>
  <c r="H52" i="8"/>
  <c r="E52" i="8"/>
  <c r="K51" i="8"/>
  <c r="H51" i="8"/>
  <c r="E51" i="8"/>
  <c r="K50" i="8"/>
  <c r="H50" i="8"/>
  <c r="E50" i="8"/>
  <c r="K49" i="8"/>
  <c r="E49" i="8"/>
  <c r="K48" i="8"/>
  <c r="H48" i="8"/>
  <c r="E48" i="8"/>
  <c r="K47" i="8"/>
  <c r="H47" i="8"/>
  <c r="E47" i="8"/>
  <c r="K46" i="8"/>
  <c r="H46" i="8"/>
  <c r="K44" i="8"/>
  <c r="H44" i="8"/>
  <c r="E44" i="8"/>
  <c r="K43" i="8"/>
  <c r="H43" i="8"/>
  <c r="E43" i="8"/>
  <c r="K41" i="8"/>
  <c r="H41" i="8"/>
  <c r="E41" i="8"/>
  <c r="K40" i="8"/>
  <c r="H40" i="8"/>
  <c r="K38" i="8"/>
  <c r="H38" i="8"/>
  <c r="E38" i="8"/>
  <c r="K37" i="8"/>
  <c r="H37" i="8"/>
  <c r="K35" i="8"/>
  <c r="H35" i="8"/>
  <c r="E35" i="8"/>
  <c r="K34" i="8"/>
  <c r="H34" i="8"/>
  <c r="E34" i="8"/>
  <c r="E32" i="8"/>
  <c r="E31" i="8"/>
  <c r="E30" i="8"/>
  <c r="D29" i="8"/>
  <c r="K27" i="8"/>
  <c r="H27" i="8"/>
  <c r="E27" i="8"/>
  <c r="K26" i="8"/>
  <c r="H26" i="8"/>
  <c r="V23" i="8"/>
  <c r="S23" i="8"/>
  <c r="P23" i="8"/>
  <c r="H24" i="8"/>
  <c r="V22" i="8"/>
  <c r="S22" i="8"/>
  <c r="P22" i="8"/>
  <c r="H23" i="8"/>
  <c r="K21" i="8"/>
  <c r="H21" i="8"/>
  <c r="E21" i="8"/>
  <c r="V20" i="8"/>
  <c r="S20" i="8"/>
  <c r="P20" i="8"/>
  <c r="K20" i="8"/>
  <c r="H20" i="8"/>
  <c r="E20" i="8"/>
  <c r="V19" i="8"/>
  <c r="S19" i="8"/>
  <c r="P19" i="8"/>
  <c r="K19" i="8"/>
  <c r="E19" i="8"/>
  <c r="V18" i="8"/>
  <c r="S18" i="8"/>
  <c r="P18" i="8"/>
  <c r="K18" i="8"/>
  <c r="E18" i="8"/>
  <c r="K17" i="8"/>
  <c r="H17" i="8"/>
  <c r="E17" i="8"/>
  <c r="V16" i="8"/>
  <c r="S16" i="8"/>
  <c r="P16" i="8"/>
  <c r="K16" i="8"/>
  <c r="E16" i="8"/>
  <c r="V15" i="8"/>
  <c r="S15" i="8"/>
  <c r="P15" i="8"/>
  <c r="E15" i="8"/>
  <c r="V14" i="8"/>
  <c r="S14" i="8"/>
  <c r="P14" i="8"/>
  <c r="K14" i="8"/>
  <c r="H14" i="8"/>
  <c r="E14" i="8"/>
  <c r="K13" i="8"/>
  <c r="H13" i="8"/>
  <c r="V9" i="8"/>
  <c r="S9" i="8"/>
  <c r="P9" i="8"/>
  <c r="V8" i="8"/>
  <c r="S8" i="8"/>
  <c r="P8" i="8"/>
  <c r="V12" i="8"/>
  <c r="S12" i="8"/>
  <c r="P12" i="8"/>
  <c r="E9" i="8"/>
  <c r="V11" i="8"/>
  <c r="S11" i="8"/>
  <c r="P11" i="8"/>
  <c r="K8" i="8"/>
  <c r="H8" i="8"/>
  <c r="E8" i="8"/>
  <c r="V10" i="8"/>
  <c r="S10" i="8"/>
  <c r="P10" i="8"/>
  <c r="E7" i="8"/>
  <c r="V7" i="8"/>
  <c r="S7" i="8"/>
  <c r="P7" i="8"/>
  <c r="V6" i="8"/>
  <c r="S6" i="8"/>
  <c r="P6" i="8"/>
  <c r="V5" i="8"/>
  <c r="S5" i="8"/>
  <c r="P5" i="8"/>
  <c r="K5" i="8"/>
  <c r="H5" i="8"/>
  <c r="E5" i="8"/>
  <c r="E40" i="8" l="1"/>
  <c r="E29" i="8"/>
  <c r="E26" i="8"/>
  <c r="E13" i="8"/>
  <c r="E37" i="8"/>
  <c r="E54" i="8"/>
  <c r="E46" i="8"/>
  <c r="E65" i="8"/>
  <c r="E72" i="8"/>
  <c r="U57" i="2" l="1"/>
  <c r="U58" i="2"/>
  <c r="U59" i="2"/>
  <c r="U60" i="2"/>
  <c r="U56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33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18" i="2"/>
  <c r="U10" i="2"/>
  <c r="U11" i="2"/>
  <c r="U12" i="2"/>
  <c r="U13" i="2"/>
  <c r="U14" i="2"/>
  <c r="U15" i="2"/>
  <c r="U16" i="2"/>
  <c r="U9" i="2"/>
  <c r="U6" i="2"/>
  <c r="U7" i="2"/>
  <c r="U5" i="2"/>
  <c r="R57" i="2"/>
  <c r="R58" i="2"/>
  <c r="R59" i="2"/>
  <c r="R60" i="2"/>
  <c r="R56" i="2"/>
  <c r="R50" i="2"/>
  <c r="R51" i="2"/>
  <c r="R52" i="2"/>
  <c r="R53" i="2"/>
  <c r="R54" i="2"/>
  <c r="R49" i="2"/>
  <c r="R41" i="2"/>
  <c r="R42" i="2"/>
  <c r="R43" i="2"/>
  <c r="R44" i="2"/>
  <c r="R45" i="2"/>
  <c r="R46" i="2"/>
  <c r="R40" i="2"/>
  <c r="R32" i="2"/>
  <c r="R33" i="2"/>
  <c r="R34" i="2"/>
  <c r="R35" i="2"/>
  <c r="R36" i="2"/>
  <c r="R37" i="2"/>
  <c r="R3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18" i="2"/>
  <c r="R15" i="2"/>
  <c r="R16" i="2"/>
  <c r="R14" i="2"/>
  <c r="R6" i="2"/>
  <c r="R7" i="2"/>
  <c r="R8" i="2"/>
  <c r="R9" i="2"/>
  <c r="R10" i="2"/>
  <c r="R11" i="2"/>
  <c r="R12" i="2"/>
  <c r="R5" i="2"/>
  <c r="J50" i="2"/>
  <c r="J49" i="2"/>
  <c r="J47" i="2"/>
  <c r="J37" i="2"/>
  <c r="J38" i="2"/>
  <c r="J39" i="2"/>
  <c r="J40" i="2"/>
  <c r="J41" i="2"/>
  <c r="J42" i="2"/>
  <c r="J43" i="2"/>
  <c r="J44" i="2"/>
  <c r="J36" i="2"/>
  <c r="J34" i="2"/>
  <c r="J33" i="2"/>
  <c r="G50" i="2"/>
  <c r="G49" i="2"/>
  <c r="G47" i="2"/>
  <c r="G43" i="2"/>
  <c r="G37" i="2"/>
  <c r="G38" i="2"/>
  <c r="G39" i="2"/>
  <c r="G40" i="2"/>
  <c r="G41" i="2"/>
  <c r="G36" i="2"/>
  <c r="G33" i="2"/>
  <c r="O6" i="2" l="1"/>
  <c r="O7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5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36" i="2"/>
  <c r="D34" i="2"/>
  <c r="D33" i="2"/>
</calcChain>
</file>

<file path=xl/sharedStrings.xml><?xml version="1.0" encoding="utf-8"?>
<sst xmlns="http://schemas.openxmlformats.org/spreadsheetml/2006/main" count="315" uniqueCount="160">
  <si>
    <t>Discipline</t>
  </si>
  <si>
    <t>Mental Health</t>
  </si>
  <si>
    <t>Primary Care</t>
  </si>
  <si>
    <t>Allopathic Physician</t>
  </si>
  <si>
    <t>Certified Nurse Midwife</t>
  </si>
  <si>
    <t>Health Service Psychologist</t>
  </si>
  <si>
    <t>Licensed Clinical Social Worker</t>
  </si>
  <si>
    <t>Licensed Professional Counselor</t>
  </si>
  <si>
    <t>Marriage and Family Therapist</t>
  </si>
  <si>
    <t>Race</t>
  </si>
  <si>
    <t>White or Caucasian</t>
  </si>
  <si>
    <t>Black or African-American</t>
  </si>
  <si>
    <t>Asian</t>
  </si>
  <si>
    <t>Other</t>
  </si>
  <si>
    <t>Multirace</t>
  </si>
  <si>
    <t>American Indian</t>
  </si>
  <si>
    <t>Pacific Islander</t>
  </si>
  <si>
    <t>Ethnicity</t>
  </si>
  <si>
    <t>Not Hispanic or Latino</t>
  </si>
  <si>
    <t>Hispanic or Latino</t>
  </si>
  <si>
    <t>By Provider Type</t>
  </si>
  <si>
    <t xml:space="preserve">Dental </t>
  </si>
  <si>
    <t>By Discipline &amp; Specialty</t>
  </si>
  <si>
    <t>None</t>
  </si>
  <si>
    <t xml:space="preserve">Female </t>
  </si>
  <si>
    <t>Male</t>
  </si>
  <si>
    <t>Specialty</t>
  </si>
  <si>
    <t>Yes</t>
  </si>
  <si>
    <t>No</t>
  </si>
  <si>
    <t>By Site HPSA Score</t>
  </si>
  <si>
    <t>By Site Type</t>
  </si>
  <si>
    <t>By Site Rural Status</t>
  </si>
  <si>
    <t>Rural</t>
  </si>
  <si>
    <t>Not Rural</t>
  </si>
  <si>
    <t>By State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</si>
  <si>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</si>
  <si>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</si>
  <si>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</si>
  <si>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</si>
  <si>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</si>
  <si>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</si>
  <si>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</si>
  <si>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</si>
  <si>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</si>
  <si>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</si>
  <si>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</si>
  <si>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</si>
  <si>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</si>
  <si>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</si>
  <si>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</si>
  <si>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</si>
  <si>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</si>
  <si>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</si>
  <si>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</si>
  <si>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</si>
  <si>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</si>
  <si>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</si>
  <si>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</si>
  <si>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</si>
  <si>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</si>
  <si>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</si>
  <si>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</si>
  <si>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</si>
  <si>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</si>
  <si>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</si>
  <si>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</si>
  <si>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</si>
  <si>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</si>
  <si>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</si>
  <si>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</si>
  <si>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</si>
  <si>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</si>
  <si>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</si>
  <si>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</si>
  <si>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</si>
  <si>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</si>
  <si>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</si>
  <si>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</si>
  <si>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</si>
  <si>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</si>
  <si>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</si>
  <si>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</si>
  <si>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</si>
  <si>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</si>
  <si>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</si>
  <si>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</si>
  <si>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</si>
  <si>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</si>
  <si>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</si>
  <si>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</si>
  <si>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</si>
  <si>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Family Practice</t>
  </si>
  <si>
    <t>Family Practice w/OB</t>
  </si>
  <si>
    <t>Family Practice - Geriatrics</t>
  </si>
  <si>
    <t>Internal Medicine</t>
  </si>
  <si>
    <t>Internal Medicine - Geriatrics</t>
  </si>
  <si>
    <t>OB/GYN</t>
  </si>
  <si>
    <t>Pediatrics</t>
  </si>
  <si>
    <t>Psychiatry</t>
  </si>
  <si>
    <t>Dentist</t>
  </si>
  <si>
    <t>General Practice</t>
  </si>
  <si>
    <t>Public Health Dentistry</t>
  </si>
  <si>
    <t>Nurse Practitioner</t>
  </si>
  <si>
    <t>Adult</t>
  </si>
  <si>
    <t>Geriatrics</t>
  </si>
  <si>
    <t>Womens Health</t>
  </si>
  <si>
    <t>Osteopathic Physician</t>
  </si>
  <si>
    <t>Pharmacist</t>
  </si>
  <si>
    <t xml:space="preserve">Physician Assistant </t>
  </si>
  <si>
    <t>Registered Dental Hygienist</t>
  </si>
  <si>
    <t>Registered Nurse</t>
  </si>
  <si>
    <t>State Licensed or Certified SUD Counselor</t>
  </si>
  <si>
    <t>American Indian Health Facility</t>
  </si>
  <si>
    <t>Certified Rural Health Clinic (RHC)</t>
  </si>
  <si>
    <t>Community Mental Health Center (CMHC)</t>
  </si>
  <si>
    <t>Community Outpatient Facility</t>
  </si>
  <si>
    <t>Correctional Facility</t>
  </si>
  <si>
    <t>Critical Access Hospital (CAH)</t>
  </si>
  <si>
    <t>Federally Qualified Health Center (FQHC) Look-Alike</t>
  </si>
  <si>
    <t>Federally Qualified Health Centers (FQHC)</t>
  </si>
  <si>
    <t>Free Clinic</t>
  </si>
  <si>
    <t>Mobile Unit</t>
  </si>
  <si>
    <t>Other Health Facility</t>
  </si>
  <si>
    <t>Private Practice</t>
  </si>
  <si>
    <t>School Based Clinic</t>
  </si>
  <si>
    <t>State or Local Health Department</t>
  </si>
  <si>
    <t>Substance Use Disorder Facility</t>
  </si>
  <si>
    <t>Disadvantaged Background</t>
  </si>
  <si>
    <t>N/A</t>
  </si>
  <si>
    <t>Total NHSC LRP</t>
  </si>
  <si>
    <t xml:space="preserve">RC LRP </t>
  </si>
  <si>
    <t>SUD LRP</t>
  </si>
  <si>
    <t>RC LRP</t>
  </si>
  <si>
    <t>No HPSA</t>
  </si>
  <si>
    <t>Total RC LRP Submitted-Eligible</t>
  </si>
  <si>
    <t>Total RC LRP Awarded</t>
  </si>
  <si>
    <t>RC LRP Category Percent Awarded (Total Awarded/Total Submitted)</t>
  </si>
  <si>
    <t>SUD LRP Category Percent Awarded (Total Awarded/Total Submitted)</t>
  </si>
  <si>
    <t>Total SUD LRP Awarded</t>
  </si>
  <si>
    <t>Total SUD LRP Submitted-Eligible</t>
  </si>
  <si>
    <t>Applicant Site Attribute Category</t>
  </si>
  <si>
    <t>Applicant Site Location Category</t>
  </si>
  <si>
    <t>FY2020 NHSC LRP Applicant Information</t>
  </si>
  <si>
    <t>FY2020 NHSC LRP Applicant Demographic Information</t>
  </si>
  <si>
    <t>Applicant Information Category</t>
  </si>
  <si>
    <t>Applicant Information Subcategory</t>
  </si>
  <si>
    <t>Applicant Demographic Category</t>
  </si>
  <si>
    <t xml:space="preserve">Total </t>
  </si>
  <si>
    <t xml:space="preserve">Total Program Counts </t>
  </si>
  <si>
    <t>Discipline Total</t>
  </si>
  <si>
    <t>Does Not Wish to Disclose</t>
  </si>
  <si>
    <t>FY2020 NHSC LRP Applicant Site Attribute Information</t>
  </si>
  <si>
    <t>FY2020 NHSC LRP Applicant Location Site Information</t>
  </si>
  <si>
    <t>Certified Registered Nurse Anesthetist</t>
  </si>
  <si>
    <t>Psychiatric Nurse Specialist</t>
  </si>
  <si>
    <t>Traditional NHSC LRP  Submitted-Eligible</t>
  </si>
  <si>
    <t>Traditional NHSC LRP Category Percent Awarded (Total Awarded/Total Submitted)</t>
  </si>
  <si>
    <t>Traditional NHSC LRP Awarded</t>
  </si>
  <si>
    <t>Traditional NHSC LRP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</si>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</sst>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6DCE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6" fillId="0" borderId="8" applyNumberFormat="0" applyFill="0" applyAlignment="0" applyProtection="0"/>
  </cellStyleXfs>
  <cellXfs count="133">
    <xf numFmtId="0" fontId="0" fillId="0" borderId="0" xfId="0"/>
    <xf numFmtId="0" fontId="0" fillId="0" borderId="0" xfId="0" applyFill="1" applyAlignment="1">
      <alignment vertical="top"/>
    </xf>
    <xf numFmtId="0" fontId="0" fillId="0" borderId="0" xfId="0" applyAlignment="1">
      <alignment horizontal="left"/>
    </xf>
    <xf numFmtId="0" fontId="0" fillId="0" borderId="0" xfId="0"/>
    <xf numFmtId="8" fontId="0" fillId="0" borderId="0" xfId="1" applyNumberFormat="1" applyFont="1" applyFill="1"/>
    <xf numFmtId="0" fontId="2" fillId="0" borderId="0" xfId="0" applyFont="1" applyFill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9" fontId="0" fillId="0" borderId="0" xfId="4" applyFont="1" applyFill="1" applyBorder="1"/>
    <xf numFmtId="164" fontId="0" fillId="0" borderId="1" xfId="4" applyNumberFormat="1" applyFont="1" applyFill="1" applyBorder="1"/>
    <xf numFmtId="0" fontId="0" fillId="0" borderId="1" xfId="4" applyNumberFormat="1" applyFont="1" applyFill="1" applyBorder="1"/>
    <xf numFmtId="0" fontId="0" fillId="0" borderId="0" xfId="0" applyAlignment="1">
      <alignment horizontal="right"/>
    </xf>
    <xf numFmtId="0" fontId="2" fillId="3" borderId="3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center" vertical="top"/>
    </xf>
    <xf numFmtId="0" fontId="0" fillId="0" borderId="9" xfId="0" applyBorder="1"/>
    <xf numFmtId="0" fontId="0" fillId="0" borderId="9" xfId="0" applyFill="1" applyBorder="1"/>
    <xf numFmtId="164" fontId="0" fillId="0" borderId="9" xfId="4" applyNumberFormat="1" applyFont="1" applyFill="1" applyBorder="1"/>
    <xf numFmtId="0" fontId="0" fillId="0" borderId="9" xfId="4" applyNumberFormat="1" applyFont="1" applyFill="1" applyBorder="1"/>
    <xf numFmtId="0" fontId="0" fillId="0" borderId="4" xfId="0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7" fillId="0" borderId="6" xfId="5" applyFont="1" applyFill="1" applyAlignment="1">
      <alignment vertical="top"/>
    </xf>
    <xf numFmtId="0" fontId="8" fillId="0" borderId="2" xfId="0" applyFont="1" applyFill="1" applyBorder="1" applyAlignment="1">
      <alignment horizontal="center" vertical="top"/>
    </xf>
    <xf numFmtId="0" fontId="4" fillId="0" borderId="6" xfId="5" applyFill="1" applyAlignment="1">
      <alignment vertical="top"/>
    </xf>
    <xf numFmtId="0" fontId="0" fillId="0" borderId="2" xfId="0" applyFill="1" applyBorder="1" applyAlignment="1">
      <alignment horizontal="center" vertical="top"/>
    </xf>
    <xf numFmtId="0" fontId="0" fillId="6" borderId="1" xfId="0" applyFont="1" applyFill="1" applyBorder="1"/>
    <xf numFmtId="164" fontId="0" fillId="6" borderId="1" xfId="4" applyNumberFormat="1" applyFont="1" applyFill="1" applyBorder="1"/>
    <xf numFmtId="0" fontId="0" fillId="0" borderId="1" xfId="0" applyFont="1" applyBorder="1"/>
    <xf numFmtId="164" fontId="0" fillId="0" borderId="1" xfId="4" applyNumberFormat="1" applyFont="1" applyBorder="1"/>
    <xf numFmtId="0" fontId="0" fillId="6" borderId="1" xfId="4" applyNumberFormat="1" applyFont="1" applyFill="1" applyBorder="1"/>
    <xf numFmtId="0" fontId="0" fillId="0" borderId="1" xfId="4" applyNumberFormat="1" applyFont="1" applyBorder="1"/>
    <xf numFmtId="0" fontId="7" fillId="0" borderId="6" xfId="5" applyFont="1" applyFill="1" applyAlignment="1">
      <alignment horizontal="left" vertical="top"/>
    </xf>
    <xf numFmtId="0" fontId="0" fillId="5" borderId="2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6" xfId="5" applyFill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10" fillId="0" borderId="4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2" fillId="3" borderId="12" xfId="0" applyFont="1" applyFill="1" applyBorder="1" applyAlignment="1">
      <alignment horizontal="left" vertical="top"/>
    </xf>
    <xf numFmtId="0" fontId="0" fillId="0" borderId="1" xfId="0" applyFont="1" applyBorder="1" applyAlignment="1">
      <alignment vertical="top"/>
    </xf>
    <xf numFmtId="0" fontId="0" fillId="6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/>
    <xf numFmtId="0" fontId="11" fillId="0" borderId="8" xfId="7" applyFont="1" applyFill="1" applyAlignment="1">
      <alignment horizontal="left"/>
    </xf>
    <xf numFmtId="0" fontId="11" fillId="0" borderId="8" xfId="7" applyFont="1" applyAlignment="1">
      <alignment horizontal="left" wrapText="1"/>
    </xf>
    <xf numFmtId="0" fontId="12" fillId="3" borderId="3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13" fillId="3" borderId="14" xfId="0" applyFont="1" applyFill="1" applyBorder="1"/>
    <xf numFmtId="164" fontId="13" fillId="3" borderId="14" xfId="4" applyNumberFormat="1" applyFont="1" applyFill="1" applyBorder="1" applyAlignment="1">
      <alignment horizontal="right"/>
    </xf>
    <xf numFmtId="1" fontId="13" fillId="3" borderId="14" xfId="4" applyNumberFormat="1" applyFont="1" applyFill="1" applyBorder="1"/>
    <xf numFmtId="1" fontId="13" fillId="3" borderId="14" xfId="4" applyNumberFormat="1" applyFont="1" applyFill="1" applyBorder="1" applyAlignment="1">
      <alignment horizontal="right"/>
    </xf>
    <xf numFmtId="0" fontId="13" fillId="3" borderId="14" xfId="4" applyNumberFormat="1" applyFont="1" applyFill="1" applyBorder="1"/>
    <xf numFmtId="0" fontId="13" fillId="0" borderId="12" xfId="0" applyFont="1" applyBorder="1" applyAlignment="1">
      <alignment horizontal="left" vertical="top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164" fontId="13" fillId="0" borderId="1" xfId="4" applyNumberFormat="1" applyFont="1" applyFill="1" applyBorder="1" applyAlignment="1">
      <alignment horizontal="right"/>
    </xf>
    <xf numFmtId="1" fontId="13" fillId="0" borderId="1" xfId="4" applyNumberFormat="1" applyFont="1" applyFill="1" applyBorder="1"/>
    <xf numFmtId="1" fontId="13" fillId="0" borderId="1" xfId="4" applyNumberFormat="1" applyFont="1" applyFill="1" applyBorder="1" applyAlignment="1">
      <alignment horizontal="right"/>
    </xf>
    <xf numFmtId="164" fontId="13" fillId="0" borderId="1" xfId="4" applyNumberFormat="1" applyFont="1" applyFill="1" applyBorder="1"/>
    <xf numFmtId="0" fontId="13" fillId="0" borderId="1" xfId="4" applyNumberFormat="1" applyFont="1" applyFill="1" applyBorder="1"/>
    <xf numFmtId="0" fontId="12" fillId="3" borderId="12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/>
    </xf>
    <xf numFmtId="164" fontId="13" fillId="0" borderId="1" xfId="4" applyNumberFormat="1" applyFont="1" applyFill="1" applyBorder="1" applyAlignment="1">
      <alignment horizontal="right" vertical="top"/>
    </xf>
    <xf numFmtId="1" fontId="13" fillId="0" borderId="1" xfId="4" applyNumberFormat="1" applyFont="1" applyFill="1" applyBorder="1" applyAlignment="1">
      <alignment horizontal="left" vertical="top"/>
    </xf>
    <xf numFmtId="0" fontId="13" fillId="0" borderId="1" xfId="4" applyNumberFormat="1" applyFont="1" applyFill="1" applyBorder="1" applyAlignment="1">
      <alignment horizontal="left" vertical="top"/>
    </xf>
    <xf numFmtId="0" fontId="13" fillId="0" borderId="1" xfId="0" applyFont="1" applyFill="1" applyBorder="1"/>
    <xf numFmtId="0" fontId="13" fillId="0" borderId="1" xfId="4" applyNumberFormat="1" applyFont="1" applyFill="1" applyBorder="1" applyAlignment="1">
      <alignment horizontal="right"/>
    </xf>
    <xf numFmtId="0" fontId="12" fillId="0" borderId="12" xfId="0" applyFont="1" applyBorder="1" applyAlignment="1">
      <alignment horizontal="left" vertical="top"/>
    </xf>
    <xf numFmtId="0" fontId="12" fillId="0" borderId="1" xfId="0" applyFont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1" fontId="13" fillId="0" borderId="1" xfId="4" applyNumberFormat="1" applyFont="1" applyFill="1" applyBorder="1" applyAlignment="1">
      <alignment horizontal="left"/>
    </xf>
    <xf numFmtId="0" fontId="13" fillId="0" borderId="1" xfId="4" applyNumberFormat="1" applyFont="1" applyFill="1" applyBorder="1" applyAlignment="1">
      <alignment horizontal="left"/>
    </xf>
    <xf numFmtId="0" fontId="12" fillId="0" borderId="12" xfId="0" applyFont="1" applyFill="1" applyBorder="1" applyAlignment="1">
      <alignment horizontal="left" vertical="top"/>
    </xf>
    <xf numFmtId="0" fontId="13" fillId="0" borderId="12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12" fillId="0" borderId="13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9" xfId="0" applyFont="1" applyBorder="1" applyAlignment="1">
      <alignment horizontal="left"/>
    </xf>
    <xf numFmtId="0" fontId="13" fillId="0" borderId="9" xfId="0" applyFont="1" applyFill="1" applyBorder="1"/>
    <xf numFmtId="164" fontId="13" fillId="0" borderId="9" xfId="4" applyNumberFormat="1" applyFont="1" applyFill="1" applyBorder="1" applyAlignment="1">
      <alignment horizontal="right"/>
    </xf>
    <xf numFmtId="1" fontId="13" fillId="0" borderId="9" xfId="4" applyNumberFormat="1" applyFont="1" applyFill="1" applyBorder="1"/>
    <xf numFmtId="1" fontId="13" fillId="0" borderId="9" xfId="4" applyNumberFormat="1" applyFont="1" applyFill="1" applyBorder="1" applyAlignment="1">
      <alignment horizontal="right"/>
    </xf>
    <xf numFmtId="0" fontId="13" fillId="0" borderId="9" xfId="4" applyNumberFormat="1" applyFont="1" applyFill="1" applyBorder="1"/>
    <xf numFmtId="0" fontId="7" fillId="0" borderId="0" xfId="5" applyFont="1" applyFill="1" applyBorder="1" applyAlignment="1">
      <alignment vertical="top"/>
    </xf>
    <xf numFmtId="0" fontId="9" fillId="3" borderId="2" xfId="6" applyFont="1" applyFill="1" applyBorder="1" applyAlignment="1">
      <alignment vertical="top"/>
    </xf>
    <xf numFmtId="0" fontId="9" fillId="3" borderId="3" xfId="6" applyFont="1" applyFill="1" applyBorder="1" applyAlignment="1">
      <alignment vertical="top"/>
    </xf>
    <xf numFmtId="0" fontId="9" fillId="3" borderId="4" xfId="6" applyFont="1" applyFill="1" applyBorder="1" applyAlignment="1">
      <alignment vertical="top"/>
    </xf>
    <xf numFmtId="0" fontId="9" fillId="3" borderId="2" xfId="6" applyFont="1" applyFill="1" applyBorder="1" applyAlignment="1">
      <alignment horizontal="left" vertical="top"/>
    </xf>
    <xf numFmtId="0" fontId="9" fillId="3" borderId="3" xfId="6" applyFont="1" applyFill="1" applyBorder="1" applyAlignment="1">
      <alignment horizontal="left" vertical="top"/>
    </xf>
    <xf numFmtId="0" fontId="9" fillId="3" borderId="4" xfId="6" applyFont="1" applyFill="1" applyBorder="1" applyAlignment="1">
      <alignment horizontal="left" vertical="top"/>
    </xf>
    <xf numFmtId="0" fontId="9" fillId="4" borderId="2" xfId="7" applyNumberFormat="1" applyFont="1" applyFill="1" applyBorder="1" applyAlignment="1">
      <alignment wrapText="1"/>
    </xf>
    <xf numFmtId="0" fontId="9" fillId="4" borderId="3" xfId="7" applyNumberFormat="1" applyFont="1" applyFill="1" applyBorder="1" applyAlignment="1">
      <alignment wrapText="1"/>
    </xf>
    <xf numFmtId="0" fontId="9" fillId="4" borderId="4" xfId="7" applyFont="1" applyFill="1" applyBorder="1" applyAlignment="1">
      <alignment wrapText="1"/>
    </xf>
    <xf numFmtId="0" fontId="9" fillId="4" borderId="2" xfId="7" applyFont="1" applyFill="1" applyBorder="1" applyAlignment="1">
      <alignment wrapText="1"/>
    </xf>
    <xf numFmtId="0" fontId="9" fillId="4" borderId="3" xfId="7" applyNumberFormat="1" applyFont="1" applyFill="1" applyBorder="1" applyAlignment="1">
      <alignment horizontal="left" wrapText="1"/>
    </xf>
    <xf numFmtId="0" fontId="9" fillId="4" borderId="4" xfId="7" applyFont="1" applyFill="1" applyBorder="1" applyAlignment="1">
      <alignment horizontal="left" wrapText="1"/>
    </xf>
    <xf numFmtId="0" fontId="9" fillId="4" borderId="3" xfId="7" applyFont="1" applyFill="1" applyBorder="1" applyAlignment="1">
      <alignment wrapText="1"/>
    </xf>
    <xf numFmtId="0" fontId="2" fillId="3" borderId="16" xfId="0" applyFont="1" applyFill="1" applyBorder="1" applyAlignment="1">
      <alignment horizontal="left" vertical="top"/>
    </xf>
    <xf numFmtId="0" fontId="2" fillId="3" borderId="14" xfId="0" applyFont="1" applyFill="1" applyBorder="1" applyAlignment="1">
      <alignment horizontal="left" vertical="top"/>
    </xf>
    <xf numFmtId="0" fontId="9" fillId="4" borderId="2" xfId="7" applyFont="1" applyFill="1" applyBorder="1" applyAlignment="1">
      <alignment horizontal="left" wrapText="1"/>
    </xf>
    <xf numFmtId="0" fontId="9" fillId="4" borderId="3" xfId="7" applyFont="1" applyFill="1" applyBorder="1" applyAlignment="1">
      <alignment horizontal="left" wrapText="1"/>
    </xf>
    <xf numFmtId="0" fontId="12" fillId="3" borderId="4" xfId="0" applyFont="1" applyFill="1" applyBorder="1" applyAlignment="1"/>
    <xf numFmtId="0" fontId="12" fillId="3" borderId="1" xfId="0" applyFont="1" applyFill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2" xfId="4" applyNumberFormat="1" applyFont="1" applyFill="1" applyBorder="1" applyAlignment="1">
      <alignment horizontal="right"/>
    </xf>
    <xf numFmtId="164" fontId="13" fillId="0" borderId="2" xfId="4" applyNumberFormat="1" applyFont="1" applyFill="1" applyBorder="1" applyAlignment="1">
      <alignment horizontal="right"/>
    </xf>
    <xf numFmtId="0" fontId="12" fillId="3" borderId="1" xfId="0" applyNumberFormat="1" applyFont="1" applyFill="1" applyBorder="1" applyAlignment="1">
      <alignment horizontal="left"/>
    </xf>
    <xf numFmtId="0" fontId="12" fillId="3" borderId="1" xfId="0" applyNumberFormat="1" applyFont="1" applyFill="1" applyBorder="1" applyAlignment="1">
      <alignment horizontal="right"/>
    </xf>
    <xf numFmtId="0" fontId="12" fillId="3" borderId="2" xfId="0" applyNumberFormat="1" applyFont="1" applyFill="1" applyBorder="1" applyAlignment="1">
      <alignment horizontal="right"/>
    </xf>
    <xf numFmtId="0" fontId="13" fillId="0" borderId="4" xfId="0" applyFont="1" applyBorder="1"/>
    <xf numFmtId="0" fontId="13" fillId="0" borderId="10" xfId="0" applyFont="1" applyBorder="1" applyAlignment="1">
      <alignment horizontal="left"/>
    </xf>
    <xf numFmtId="0" fontId="13" fillId="0" borderId="9" xfId="0" applyFont="1" applyBorder="1"/>
    <xf numFmtId="164" fontId="13" fillId="0" borderId="9" xfId="4" applyNumberFormat="1" applyFont="1" applyFill="1" applyBorder="1"/>
    <xf numFmtId="164" fontId="13" fillId="0" borderId="11" xfId="4" applyNumberFormat="1" applyFont="1" applyFill="1" applyBorder="1" applyAlignment="1">
      <alignment horizontal="right"/>
    </xf>
    <xf numFmtId="1" fontId="13" fillId="0" borderId="4" xfId="0" applyNumberFormat="1" applyFont="1" applyFill="1" applyBorder="1" applyAlignment="1">
      <alignment horizontal="left"/>
    </xf>
    <xf numFmtId="164" fontId="13" fillId="0" borderId="2" xfId="4" applyNumberFormat="1" applyFont="1" applyFill="1" applyBorder="1"/>
    <xf numFmtId="0" fontId="13" fillId="4" borderId="1" xfId="0" applyFont="1" applyFill="1" applyBorder="1"/>
    <xf numFmtId="0" fontId="13" fillId="0" borderId="5" xfId="0" applyFont="1" applyFill="1" applyBorder="1"/>
    <xf numFmtId="1" fontId="13" fillId="0" borderId="10" xfId="0" applyNumberFormat="1" applyFont="1" applyFill="1" applyBorder="1" applyAlignment="1">
      <alignment horizontal="left"/>
    </xf>
    <xf numFmtId="164" fontId="13" fillId="0" borderId="11" xfId="4" applyNumberFormat="1" applyFont="1" applyFill="1" applyBorder="1"/>
    <xf numFmtId="0" fontId="4" fillId="0" borderId="0" xfId="5" applyFill="1" applyBorder="1" applyAlignment="1">
      <alignment vertical="top"/>
    </xf>
    <xf numFmtId="0" fontId="9" fillId="7" borderId="2" xfId="6" applyFont="1" applyFill="1" applyBorder="1" applyAlignment="1">
      <alignment vertical="top"/>
    </xf>
    <xf numFmtId="0" fontId="9" fillId="7" borderId="3" xfId="6" applyFont="1" applyFill="1" applyBorder="1" applyAlignment="1">
      <alignment vertical="top"/>
    </xf>
    <xf numFmtId="0" fontId="9" fillId="7" borderId="4" xfId="6" applyFont="1" applyFill="1" applyBorder="1" applyAlignment="1">
      <alignment vertical="top"/>
    </xf>
    <xf numFmtId="0" fontId="12" fillId="3" borderId="14" xfId="0" applyFont="1" applyFill="1" applyBorder="1" applyAlignment="1"/>
    <xf numFmtId="0" fontId="12" fillId="3" borderId="14" xfId="0" applyFont="1" applyFill="1" applyBorder="1" applyAlignment="1">
      <alignment horizontal="left"/>
    </xf>
    <xf numFmtId="0" fontId="12" fillId="3" borderId="14" xfId="0" applyFont="1" applyFill="1" applyBorder="1" applyAlignment="1">
      <alignment horizontal="right"/>
    </xf>
    <xf numFmtId="0" fontId="12" fillId="3" borderId="15" xfId="0" applyFont="1" applyFill="1" applyBorder="1" applyAlignment="1">
      <alignment horizontal="right"/>
    </xf>
    <xf numFmtId="0" fontId="12" fillId="3" borderId="15" xfId="0" applyFont="1" applyFill="1" applyBorder="1" applyAlignment="1">
      <alignment horizontal="left"/>
    </xf>
  </cellXfs>
  <cellStyles count="8">
    <cellStyle name="Currency" xfId="1" builtinId="4"/>
    <cellStyle name="Heading 1" xfId="5" builtinId="16"/>
    <cellStyle name="Heading 2" xfId="6" builtinId="17"/>
    <cellStyle name="Heading 3" xfId="7" builtinId="18"/>
    <cellStyle name="Normal" xfId="0" builtinId="0"/>
    <cellStyle name="Normal 2" xfId="2" xr:uid="{00000000-0005-0000-0000-000005000000}"/>
    <cellStyle name="Normal 3" xfId="3" xr:uid="{00000000-0005-0000-0000-000006000000}"/>
    <cellStyle name="Percent" xfId="4" builtinId="5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3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3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3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righ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3:K83" totalsRowShown="0" headerRowDxfId="51" dataDxfId="50" tableBorderDxfId="49" dataCellStyle="Percent">
  <autoFilter ref="A3:K83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Applicant Information Category" dataDxfId="48"/>
    <tableColumn id="2" xr3:uid="{00000000-0010-0000-0000-000002000000}" name="Applicant Information Subcategory" dataDxfId="47"/>
    <tableColumn id="3" xr3:uid="{00000000-0010-0000-0000-000003000000}" name="Traditional NHSC LRP  Submitted-Eligible" dataDxfId="46"/>
    <tableColumn id="4" xr3:uid="{00000000-0010-0000-0000-000004000000}" name="Traditional NHSC LRP Awarded" dataDxfId="45"/>
    <tableColumn id="5" xr3:uid="{00000000-0010-0000-0000-000005000000}" name="Traditional NHSC LRP Category Percent Awarded (Total Awarded/Total Submitted)" dataDxfId="44" dataCellStyle="Percent">
      <calculatedColumnFormula>D4/C4</calculatedColumnFormula>
    </tableColumn>
    <tableColumn id="6" xr3:uid="{00000000-0010-0000-0000-000006000000}" name="Total RC LRP Submitted-Eligible" dataDxfId="43" dataCellStyle="Percent"/>
    <tableColumn id="7" xr3:uid="{00000000-0010-0000-0000-000007000000}" name="Total RC LRP Awarded" dataDxfId="42" dataCellStyle="Percent"/>
    <tableColumn id="8" xr3:uid="{00000000-0010-0000-0000-000008000000}" name="RC LRP Category Percent Awarded (Total Awarded/Total Submitted)" dataDxfId="41" dataCellStyle="Percent">
      <calculatedColumnFormula>G4/F4</calculatedColumnFormula>
    </tableColumn>
    <tableColumn id="9" xr3:uid="{00000000-0010-0000-0000-000009000000}" name="Total SUD LRP Submitted-Eligible" dataDxfId="40" dataCellStyle="Percent"/>
    <tableColumn id="10" xr3:uid="{00000000-0010-0000-0000-00000A000000}" name="Total SUD LRP Awarded" dataDxfId="39" dataCellStyle="Percent"/>
    <tableColumn id="11" xr3:uid="{00000000-0010-0000-0000-00000B000000}" name="SUD LRP Category Percent Awarded (Total Awarded/Total Submitted)" dataDxfId="38" dataCellStyle="Percent">
      <calculatedColumnFormula>J4/I4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M3:V23" totalsRowShown="0" headerRowDxfId="37" dataDxfId="36" tableBorderDxfId="35" headerRowCellStyle="Heading 3" dataCellStyle="Percent">
  <autoFilter ref="M3:V23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100-000001000000}" name="Applicant Demographic Category"/>
    <tableColumn id="2" xr3:uid="{00000000-0010-0000-0100-000002000000}" name="Traditional NHSC LRP  Submitted-Eligible" dataDxfId="34"/>
    <tableColumn id="3" xr3:uid="{00000000-0010-0000-0100-000003000000}" name="Traditional NHSC LRP Awarded"/>
    <tableColumn id="4" xr3:uid="{00000000-0010-0000-0100-000004000000}" name="Traditional NHSC LRP Category Percent Awarded (Total Awarded/Total Submitted)" dataDxfId="33" dataCellStyle="Percent">
      <calculatedColumnFormula>O4/N4</calculatedColumnFormula>
    </tableColumn>
    <tableColumn id="5" xr3:uid="{00000000-0010-0000-0100-000005000000}" name="Total RC LRP Submitted-Eligible" dataDxfId="32" dataCellStyle="Percent"/>
    <tableColumn id="6" xr3:uid="{00000000-0010-0000-0100-000006000000}" name="Total RC LRP Awarded" dataDxfId="31" dataCellStyle="Percent"/>
    <tableColumn id="7" xr3:uid="{00000000-0010-0000-0100-000007000000}" name="RC LRP Category Percent Awarded (Total Awarded/Total Submitted)" dataDxfId="30" dataCellStyle="Percent">
      <calculatedColumnFormula>R4/Q4</calculatedColumnFormula>
    </tableColumn>
    <tableColumn id="8" xr3:uid="{00000000-0010-0000-0100-000008000000}" name="Total SUD LRP Submitted-Eligible" dataDxfId="29" dataCellStyle="Percent"/>
    <tableColumn id="9" xr3:uid="{00000000-0010-0000-0100-000009000000}" name="Total SUD LRP Awarded" dataDxfId="28" dataCellStyle="Percent"/>
    <tableColumn id="10" xr3:uid="{00000000-0010-0000-0100-00000A000000}" name="SUD LRP Category Percent Awarded (Total Awarded/Total Submitted)" dataDxfId="27" dataCellStyle="Percent">
      <calculatedColumnFormula>U4/T4</calculatedColumnFormula>
    </tableColumn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3:J50" totalsRowShown="0" headerRowDxfId="26" dataDxfId="25" tableBorderDxfId="24" totalsRowBorderDxfId="23" headerRowCellStyle="Heading 3" dataCellStyle="Percent">
  <autoFilter ref="A3:J50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200-000001000000}" name="Applicant Site Attribute Category" dataDxfId="22"/>
    <tableColumn id="2" xr3:uid="{00000000-0010-0000-0200-000002000000}" name="Traditional NHSC LRP  Submitted-Eligible" dataDxfId="21"/>
    <tableColumn id="3" xr3:uid="{00000000-0010-0000-0200-000003000000}" name="Traditional NHSC LRP Awarded" dataDxfId="20"/>
    <tableColumn id="4" xr3:uid="{00000000-0010-0000-0200-000004000000}" name="Traditional NHSC LRP Category Percent Awarded (Total Awarded/Total Submitted)" dataDxfId="19" dataCellStyle="Percent">
      <calculatedColumnFormula>C4/B4</calculatedColumnFormula>
    </tableColumn>
    <tableColumn id="5" xr3:uid="{00000000-0010-0000-0200-000005000000}" name="Total RC LRP Submitted-Eligible" dataDxfId="18" dataCellStyle="Percent"/>
    <tableColumn id="6" xr3:uid="{00000000-0010-0000-0200-000006000000}" name="Total RC LRP Awarded" dataDxfId="17" dataCellStyle="Percent"/>
    <tableColumn id="7" xr3:uid="{00000000-0010-0000-0200-000007000000}" name="RC LRP Category Percent Awarded (Total Awarded/Total Submitted)" dataDxfId="16" dataCellStyle="Percent"/>
    <tableColumn id="8" xr3:uid="{00000000-0010-0000-0200-000008000000}" name="Total SUD LRP Submitted-Eligible" dataDxfId="15" dataCellStyle="Percent"/>
    <tableColumn id="9" xr3:uid="{00000000-0010-0000-0200-000009000000}" name="Total SUD LRP Awarded" dataDxfId="14" dataCellStyle="Percent"/>
    <tableColumn id="10" xr3:uid="{00000000-0010-0000-0200-00000A000000}" name="SUD LRP Category Percent Awarded (Total Awarded/Total Submitted)" dataDxfId="13" dataCellStyle="Perce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L3:U60" totalsRowShown="0" headerRowDxfId="12" dataDxfId="11" tableBorderDxfId="10" headerRowCellStyle="Heading 3">
  <autoFilter ref="L3:U60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300-000001000000}" name="Applicant Site Location Category" dataDxfId="9"/>
    <tableColumn id="2" xr3:uid="{00000000-0010-0000-0300-000002000000}" name="Traditional NHSC LRP  Submitted-Eligible" dataDxfId="8"/>
    <tableColumn id="3" xr3:uid="{00000000-0010-0000-0300-000003000000}" name="Traditional NHSC LRP Awarded" dataDxfId="7"/>
    <tableColumn id="4" xr3:uid="{00000000-0010-0000-0300-000004000000}" name="Traditional NHSC LRP Category Percent Awarded (Total Awarded/Total Submitted)" dataDxfId="6" dataCellStyle="Percent">
      <calculatedColumnFormula>N4/M4</calculatedColumnFormula>
    </tableColumn>
    <tableColumn id="5" xr3:uid="{00000000-0010-0000-0300-000005000000}" name="Total RC LRP Submitted-Eligible" dataDxfId="5"/>
    <tableColumn id="6" xr3:uid="{00000000-0010-0000-0300-000006000000}" name="Total RC LRP Awarded" dataDxfId="4"/>
    <tableColumn id="7" xr3:uid="{00000000-0010-0000-0300-000007000000}" name="RC LRP Category Percent Awarded (Total Awarded/Total Submitted)" dataDxfId="3" dataCellStyle="Percent">
      <calculatedColumnFormula>Q4/P4</calculatedColumnFormula>
    </tableColumn>
    <tableColumn id="8" xr3:uid="{00000000-0010-0000-0300-000008000000}" name="Total SUD LRP Submitted-Eligible" dataDxfId="2"/>
    <tableColumn id="9" xr3:uid="{00000000-0010-0000-0300-000009000000}" name="Total SUD LRP Awarded" dataDxfId="1"/>
    <tableColumn id="10" xr3:uid="{00000000-0010-0000-0300-00000A000000}" name="SUD LRP Category Percent Awarded (Total Awarded/Total Submitted)" dataDxfId="0" dataCellStyle="Percent">
      <calculatedColumnFormula>T4/S4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topLeftCell="I3" zoomScale="80" zoomScaleNormal="80" workbookViewId="0">
      <selection activeCell="M17" sqref="M17"/>
    </sheetView>
  </sheetViews>
  <sheetFormatPr defaultRowHeight="14.5" x14ac:dyDescent="0.35"/>
  <cols>
    <col min="1" max="1" width="40.26953125" style="35" customWidth="1"/>
    <col min="2" max="2" width="36.54296875" style="2" customWidth="1"/>
    <col min="3" max="3" width="23.26953125" style="3" customWidth="1"/>
    <col min="4" max="4" width="17.81640625" style="3" customWidth="1"/>
    <col min="5" max="5" width="28.54296875" style="3" customWidth="1"/>
    <col min="6" max="6" width="22.54296875" style="3" customWidth="1"/>
    <col min="7" max="7" width="17.90625" style="12" customWidth="1"/>
    <col min="8" max="8" width="27.08984375" style="12" customWidth="1"/>
    <col min="9" max="9" width="24.36328125" style="3" customWidth="1"/>
    <col min="10" max="10" width="17.90625" style="3" customWidth="1"/>
    <col min="11" max="11" width="22.54296875" style="12" customWidth="1"/>
    <col min="12" max="12" width="7.1796875" style="3" customWidth="1"/>
    <col min="13" max="13" width="35.81640625" style="3" customWidth="1"/>
    <col min="14" max="14" width="17" style="3" customWidth="1"/>
    <col min="15" max="15" width="16.1796875" style="3" customWidth="1"/>
    <col min="16" max="16" width="23.90625" style="3" customWidth="1"/>
    <col min="17" max="17" width="19.54296875" style="3" customWidth="1"/>
    <col min="18" max="18" width="16.90625" style="3" customWidth="1"/>
    <col min="19" max="19" width="25.6328125" style="3" customWidth="1"/>
    <col min="20" max="20" width="18.1796875" style="3" customWidth="1"/>
    <col min="21" max="21" width="16.26953125" style="3" customWidth="1"/>
    <col min="22" max="22" width="25.81640625" style="3" customWidth="1"/>
    <col min="23" max="23" width="7.81640625" style="2" customWidth="1"/>
    <col min="24" max="24" width="32.1796875" style="3" customWidth="1"/>
    <col min="25" max="25" width="20.453125" style="3" customWidth="1"/>
    <col min="26" max="29" width="17.1796875" style="3" customWidth="1"/>
    <col min="30" max="30" width="17.1796875" style="12" customWidth="1"/>
    <col min="31" max="32" width="17.1796875" style="3" customWidth="1"/>
    <col min="33" max="33" width="17.1796875" style="12" customWidth="1"/>
    <col min="34" max="34" width="8.7265625" style="3"/>
    <col min="35" max="35" width="16.54296875" style="3" customWidth="1"/>
    <col min="36" max="36" width="21.81640625" style="3" customWidth="1"/>
    <col min="37" max="37" width="16.7265625" style="3" customWidth="1"/>
    <col min="38" max="38" width="20.26953125" style="3" customWidth="1"/>
    <col min="39" max="39" width="20.36328125" style="3" customWidth="1"/>
    <col min="40" max="40" width="19.54296875" style="3" customWidth="1"/>
    <col min="41" max="41" width="22.7265625" style="3" customWidth="1"/>
    <col min="42" max="42" width="19.453125" style="3" customWidth="1"/>
    <col min="43" max="43" width="20.453125" style="3" customWidth="1"/>
    <col min="44" max="44" width="21.7265625" style="3" customWidth="1"/>
    <col min="45" max="16384" width="8.7265625" style="3"/>
  </cols>
  <sheetData>
    <row r="1" spans="1:45" ht="20" thickBot="1" x14ac:dyDescent="0.4">
      <c r="A1" s="33" t="s">
        <v>142</v>
      </c>
      <c r="B1" s="36"/>
      <c r="C1" s="87"/>
      <c r="D1" s="87"/>
      <c r="E1" s="87"/>
      <c r="F1" s="87"/>
      <c r="G1" s="87"/>
      <c r="H1" s="87"/>
      <c r="I1" s="87"/>
      <c r="J1" s="87"/>
      <c r="K1" s="87"/>
      <c r="M1" s="23" t="s">
        <v>143</v>
      </c>
      <c r="N1" s="87"/>
      <c r="O1" s="87"/>
      <c r="P1" s="87"/>
      <c r="Q1" s="87"/>
      <c r="R1" s="87"/>
      <c r="S1" s="87"/>
      <c r="T1" s="87"/>
      <c r="U1" s="87"/>
      <c r="V1" s="87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</row>
    <row r="2" spans="1:45" ht="17.5" thickTop="1" x14ac:dyDescent="0.35">
      <c r="A2" s="34"/>
      <c r="B2" s="37"/>
      <c r="C2" s="88" t="s">
        <v>129</v>
      </c>
      <c r="D2" s="89"/>
      <c r="E2" s="90"/>
      <c r="F2" s="88" t="s">
        <v>130</v>
      </c>
      <c r="G2" s="89"/>
      <c r="H2" s="90"/>
      <c r="I2" s="91" t="s">
        <v>131</v>
      </c>
      <c r="J2" s="92"/>
      <c r="K2" s="93"/>
      <c r="M2" s="24"/>
      <c r="N2" s="88" t="s">
        <v>158</v>
      </c>
      <c r="O2" s="89"/>
      <c r="P2" s="90"/>
      <c r="Q2" s="88" t="s">
        <v>130</v>
      </c>
      <c r="R2" s="89"/>
      <c r="S2" s="90"/>
      <c r="T2" s="88" t="s">
        <v>131</v>
      </c>
      <c r="U2" s="89"/>
      <c r="V2" s="90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</row>
    <row r="3" spans="1:45" ht="68" customHeight="1" x14ac:dyDescent="0.4">
      <c r="A3" s="38" t="s">
        <v>144</v>
      </c>
      <c r="B3" s="39" t="s">
        <v>145</v>
      </c>
      <c r="C3" s="94" t="s">
        <v>155</v>
      </c>
      <c r="D3" s="95" t="s">
        <v>157</v>
      </c>
      <c r="E3" s="96" t="s">
        <v>156</v>
      </c>
      <c r="F3" s="97" t="s">
        <v>134</v>
      </c>
      <c r="G3" s="98" t="s">
        <v>135</v>
      </c>
      <c r="H3" s="99" t="s">
        <v>136</v>
      </c>
      <c r="I3" s="97" t="s">
        <v>139</v>
      </c>
      <c r="J3" s="100" t="s">
        <v>138</v>
      </c>
      <c r="K3" s="99" t="s">
        <v>137</v>
      </c>
      <c r="L3" s="5"/>
      <c r="M3" s="38" t="s">
        <v>146</v>
      </c>
      <c r="N3" s="94" t="s">
        <v>155</v>
      </c>
      <c r="O3" s="95" t="s">
        <v>157</v>
      </c>
      <c r="P3" s="96" t="s">
        <v>156</v>
      </c>
      <c r="Q3" s="103" t="s">
        <v>134</v>
      </c>
      <c r="R3" s="98" t="s">
        <v>135</v>
      </c>
      <c r="S3" s="99" t="s">
        <v>136</v>
      </c>
      <c r="T3" s="103" t="s">
        <v>139</v>
      </c>
      <c r="U3" s="104" t="s">
        <v>138</v>
      </c>
      <c r="V3" s="99" t="s">
        <v>137</v>
      </c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</row>
    <row r="4" spans="1:45" ht="15.5" x14ac:dyDescent="0.35">
      <c r="A4" s="47" t="s">
        <v>148</v>
      </c>
      <c r="B4" s="48"/>
      <c r="C4" s="49"/>
      <c r="D4" s="49"/>
      <c r="E4" s="50"/>
      <c r="F4" s="51"/>
      <c r="G4" s="52"/>
      <c r="H4" s="50"/>
      <c r="I4" s="53"/>
      <c r="J4" s="53"/>
      <c r="K4" s="50"/>
      <c r="M4" s="13" t="s">
        <v>9</v>
      </c>
      <c r="N4" s="101"/>
      <c r="O4" s="101"/>
      <c r="P4" s="40"/>
      <c r="Q4" s="102"/>
      <c r="R4" s="102"/>
      <c r="S4" s="102"/>
      <c r="T4" s="102"/>
      <c r="U4" s="102"/>
      <c r="V4" s="102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</row>
    <row r="5" spans="1:45" ht="15.5" x14ac:dyDescent="0.35">
      <c r="A5" s="54" t="s">
        <v>147</v>
      </c>
      <c r="B5" s="55"/>
      <c r="C5" s="56">
        <v>6470</v>
      </c>
      <c r="D5" s="56">
        <v>4280</v>
      </c>
      <c r="E5" s="57">
        <f>D5/C5</f>
        <v>0.66151468315301387</v>
      </c>
      <c r="F5" s="58">
        <v>563</v>
      </c>
      <c r="G5" s="59">
        <v>477</v>
      </c>
      <c r="H5" s="60">
        <f>G5/F5</f>
        <v>0.84724689165186506</v>
      </c>
      <c r="I5" s="61">
        <v>1403</v>
      </c>
      <c r="J5" s="61">
        <v>1206</v>
      </c>
      <c r="K5" s="57">
        <f t="shared" ref="K5" si="0">J5/I5</f>
        <v>0.85958660014255173</v>
      </c>
      <c r="L5" s="4"/>
      <c r="M5" s="41" t="s">
        <v>10</v>
      </c>
      <c r="N5" s="29">
        <v>4302</v>
      </c>
      <c r="O5" s="29">
        <v>2808</v>
      </c>
      <c r="P5" s="30">
        <f t="shared" ref="P5:P12" si="1">O5/N5</f>
        <v>0.65271966527196656</v>
      </c>
      <c r="Q5" s="32">
        <v>428</v>
      </c>
      <c r="R5" s="32">
        <v>363</v>
      </c>
      <c r="S5" s="30">
        <f t="shared" ref="S5:S12" si="2">R5/Q5</f>
        <v>0.84813084112149528</v>
      </c>
      <c r="T5" s="32">
        <v>1021</v>
      </c>
      <c r="U5" s="32">
        <v>869</v>
      </c>
      <c r="V5" s="30">
        <f>U5/T5</f>
        <v>0.85112634671890308</v>
      </c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</row>
    <row r="6" spans="1:45" ht="15.5" x14ac:dyDescent="0.35">
      <c r="A6" s="62" t="s">
        <v>20</v>
      </c>
      <c r="B6" s="63"/>
      <c r="C6" s="64"/>
      <c r="D6" s="64"/>
      <c r="E6" s="65"/>
      <c r="F6" s="66"/>
      <c r="G6" s="59"/>
      <c r="H6" s="57"/>
      <c r="I6" s="67"/>
      <c r="J6" s="67"/>
      <c r="K6" s="57"/>
      <c r="L6" s="4"/>
      <c r="M6" s="42" t="s">
        <v>11</v>
      </c>
      <c r="N6" s="27">
        <v>957</v>
      </c>
      <c r="O6" s="27">
        <v>622</v>
      </c>
      <c r="P6" s="28">
        <f t="shared" si="1"/>
        <v>0.64994775339602928</v>
      </c>
      <c r="Q6" s="31">
        <v>55</v>
      </c>
      <c r="R6" s="31">
        <v>49</v>
      </c>
      <c r="S6" s="28">
        <f t="shared" si="2"/>
        <v>0.89090909090909087</v>
      </c>
      <c r="T6" s="31">
        <v>186</v>
      </c>
      <c r="U6" s="31">
        <v>155</v>
      </c>
      <c r="V6" s="28">
        <f t="shared" ref="V6:V7" si="3">U6/T6</f>
        <v>0.83333333333333337</v>
      </c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ht="15.5" x14ac:dyDescent="0.35">
      <c r="A7" s="54" t="s">
        <v>2</v>
      </c>
      <c r="B7" s="55"/>
      <c r="C7" s="68">
        <v>3391</v>
      </c>
      <c r="D7" s="68">
        <v>2189</v>
      </c>
      <c r="E7" s="57">
        <f>D7/C7</f>
        <v>0.64553229135948098</v>
      </c>
      <c r="F7" s="58">
        <v>0</v>
      </c>
      <c r="G7" s="59">
        <v>0</v>
      </c>
      <c r="H7" s="57" t="s">
        <v>128</v>
      </c>
      <c r="I7" s="69">
        <v>0</v>
      </c>
      <c r="J7" s="61">
        <v>0</v>
      </c>
      <c r="K7" s="57" t="s">
        <v>128</v>
      </c>
      <c r="M7" s="41" t="s">
        <v>12</v>
      </c>
      <c r="N7" s="29">
        <v>367</v>
      </c>
      <c r="O7" s="29">
        <v>259</v>
      </c>
      <c r="P7" s="30">
        <f t="shared" si="1"/>
        <v>0.70572207084468663</v>
      </c>
      <c r="Q7" s="32">
        <v>19</v>
      </c>
      <c r="R7" s="32">
        <v>16</v>
      </c>
      <c r="S7" s="30">
        <f t="shared" si="2"/>
        <v>0.84210526315789469</v>
      </c>
      <c r="T7" s="32">
        <v>29</v>
      </c>
      <c r="U7" s="32">
        <v>24</v>
      </c>
      <c r="V7" s="30">
        <f t="shared" si="3"/>
        <v>0.82758620689655171</v>
      </c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ht="15.5" x14ac:dyDescent="0.35">
      <c r="A8" s="54" t="s">
        <v>1</v>
      </c>
      <c r="B8" s="55"/>
      <c r="C8" s="68">
        <v>2305</v>
      </c>
      <c r="D8" s="68">
        <v>1524</v>
      </c>
      <c r="E8" s="57">
        <f t="shared" ref="E8:E9" si="4">D8/C8</f>
        <v>0.66117136659436004</v>
      </c>
      <c r="F8" s="58">
        <v>563</v>
      </c>
      <c r="G8" s="59">
        <v>477</v>
      </c>
      <c r="H8" s="57">
        <f>G8/F8</f>
        <v>0.84724689165186506</v>
      </c>
      <c r="I8" s="61">
        <v>1403</v>
      </c>
      <c r="J8" s="61">
        <v>1206</v>
      </c>
      <c r="K8" s="57">
        <f>J8/I8</f>
        <v>0.85958660014255173</v>
      </c>
      <c r="M8" s="41" t="s">
        <v>15</v>
      </c>
      <c r="N8" s="29">
        <v>54</v>
      </c>
      <c r="O8" s="29">
        <v>39</v>
      </c>
      <c r="P8" s="30">
        <f t="shared" si="1"/>
        <v>0.72222222222222221</v>
      </c>
      <c r="Q8" s="32">
        <v>12</v>
      </c>
      <c r="R8" s="32">
        <v>9</v>
      </c>
      <c r="S8" s="30">
        <f t="shared" si="2"/>
        <v>0.75</v>
      </c>
      <c r="T8" s="32">
        <v>16</v>
      </c>
      <c r="U8" s="32">
        <v>16</v>
      </c>
      <c r="V8" s="30">
        <f>U8/T8</f>
        <v>1</v>
      </c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ht="15.5" x14ac:dyDescent="0.35">
      <c r="A9" s="54" t="s">
        <v>21</v>
      </c>
      <c r="B9" s="55"/>
      <c r="C9" s="68">
        <v>774</v>
      </c>
      <c r="D9" s="68">
        <v>567</v>
      </c>
      <c r="E9" s="57">
        <f t="shared" si="4"/>
        <v>0.73255813953488369</v>
      </c>
      <c r="F9" s="58">
        <v>0</v>
      </c>
      <c r="G9" s="59">
        <v>0</v>
      </c>
      <c r="H9" s="57" t="s">
        <v>128</v>
      </c>
      <c r="I9" s="69">
        <v>0</v>
      </c>
      <c r="J9" s="61">
        <v>0</v>
      </c>
      <c r="K9" s="57" t="s">
        <v>128</v>
      </c>
      <c r="M9" s="43" t="s">
        <v>16</v>
      </c>
      <c r="N9" s="44">
        <v>12</v>
      </c>
      <c r="O9" s="44">
        <v>6</v>
      </c>
      <c r="P9" s="10">
        <f t="shared" si="1"/>
        <v>0.5</v>
      </c>
      <c r="Q9" s="11">
        <v>1</v>
      </c>
      <c r="R9" s="11">
        <v>1</v>
      </c>
      <c r="S9" s="10">
        <f t="shared" si="2"/>
        <v>1</v>
      </c>
      <c r="T9" s="11">
        <v>2</v>
      </c>
      <c r="U9" s="11">
        <v>2</v>
      </c>
      <c r="V9" s="10">
        <f>U9/T9</f>
        <v>1</v>
      </c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ht="15.5" x14ac:dyDescent="0.35">
      <c r="A10" s="62" t="s">
        <v>22</v>
      </c>
      <c r="B10" s="63"/>
      <c r="C10" s="64"/>
      <c r="D10" s="64"/>
      <c r="E10" s="65"/>
      <c r="F10" s="66"/>
      <c r="G10" s="59"/>
      <c r="H10" s="57"/>
      <c r="I10" s="67"/>
      <c r="J10" s="67"/>
      <c r="K10" s="57"/>
      <c r="M10" s="42" t="s">
        <v>13</v>
      </c>
      <c r="N10" s="27">
        <v>325</v>
      </c>
      <c r="O10" s="27">
        <v>230</v>
      </c>
      <c r="P10" s="28">
        <f t="shared" si="1"/>
        <v>0.70769230769230773</v>
      </c>
      <c r="Q10" s="31">
        <v>8</v>
      </c>
      <c r="R10" s="31">
        <v>8</v>
      </c>
      <c r="S10" s="28">
        <f t="shared" si="2"/>
        <v>1</v>
      </c>
      <c r="T10" s="31">
        <v>55</v>
      </c>
      <c r="U10" s="31">
        <v>54</v>
      </c>
      <c r="V10" s="28">
        <f>U10/T10</f>
        <v>0.98181818181818181</v>
      </c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ht="15.5" x14ac:dyDescent="0.35">
      <c r="A11" s="70" t="s">
        <v>0</v>
      </c>
      <c r="B11" s="71" t="s">
        <v>26</v>
      </c>
      <c r="C11" s="72"/>
      <c r="D11" s="72"/>
      <c r="E11" s="57"/>
      <c r="F11" s="73"/>
      <c r="G11" s="59"/>
      <c r="H11" s="57"/>
      <c r="I11" s="74"/>
      <c r="J11" s="74"/>
      <c r="K11" s="57"/>
      <c r="M11" s="41" t="s">
        <v>14</v>
      </c>
      <c r="N11" s="29">
        <v>281</v>
      </c>
      <c r="O11" s="29">
        <v>194</v>
      </c>
      <c r="P11" s="30">
        <f t="shared" si="1"/>
        <v>0.69039145907473309</v>
      </c>
      <c r="Q11" s="32">
        <v>30</v>
      </c>
      <c r="R11" s="32">
        <v>23</v>
      </c>
      <c r="S11" s="30">
        <f t="shared" si="2"/>
        <v>0.76666666666666672</v>
      </c>
      <c r="T11" s="32">
        <v>68</v>
      </c>
      <c r="U11" s="32">
        <v>63</v>
      </c>
      <c r="V11" s="30">
        <f>U11/T11</f>
        <v>0.92647058823529416</v>
      </c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ht="15.5" x14ac:dyDescent="0.35">
      <c r="A12" s="75" t="s">
        <v>3</v>
      </c>
      <c r="B12" s="55"/>
      <c r="C12" s="68"/>
      <c r="D12" s="68"/>
      <c r="E12" s="57"/>
      <c r="F12" s="58"/>
      <c r="G12" s="59"/>
      <c r="H12" s="57"/>
      <c r="I12" s="61"/>
      <c r="J12" s="61"/>
      <c r="K12" s="57"/>
      <c r="M12" s="42" t="s">
        <v>150</v>
      </c>
      <c r="N12" s="27">
        <v>172</v>
      </c>
      <c r="O12" s="27">
        <v>122</v>
      </c>
      <c r="P12" s="28">
        <f t="shared" si="1"/>
        <v>0.70930232558139539</v>
      </c>
      <c r="Q12" s="31">
        <v>10</v>
      </c>
      <c r="R12" s="31">
        <v>8</v>
      </c>
      <c r="S12" s="28">
        <f t="shared" si="2"/>
        <v>0.8</v>
      </c>
      <c r="T12" s="31">
        <v>26</v>
      </c>
      <c r="U12" s="31">
        <v>23</v>
      </c>
      <c r="V12" s="28">
        <f>U12/T12</f>
        <v>0.88461538461538458</v>
      </c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 ht="15.5" x14ac:dyDescent="0.35">
      <c r="A13" s="76"/>
      <c r="B13" s="77" t="s">
        <v>149</v>
      </c>
      <c r="C13" s="68">
        <v>588</v>
      </c>
      <c r="D13" s="68">
        <v>382</v>
      </c>
      <c r="E13" s="57">
        <f>D13/C13</f>
        <v>0.64965986394557829</v>
      </c>
      <c r="F13" s="58">
        <v>18</v>
      </c>
      <c r="G13" s="59">
        <v>13</v>
      </c>
      <c r="H13" s="57">
        <f>G13/F13</f>
        <v>0.72222222222222221</v>
      </c>
      <c r="I13" s="61">
        <v>74</v>
      </c>
      <c r="J13" s="61">
        <v>62</v>
      </c>
      <c r="K13" s="57">
        <f>J13/I13</f>
        <v>0.83783783783783783</v>
      </c>
      <c r="M13" s="13" t="s">
        <v>17</v>
      </c>
      <c r="N13" s="13"/>
      <c r="O13" s="13"/>
      <c r="P13" s="13"/>
      <c r="Q13" s="13"/>
      <c r="R13" s="13"/>
      <c r="S13" s="13"/>
      <c r="T13" s="13"/>
      <c r="U13" s="13"/>
      <c r="V13" s="14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ht="15.5" x14ac:dyDescent="0.35">
      <c r="A14" s="76"/>
      <c r="B14" s="55" t="s">
        <v>91</v>
      </c>
      <c r="C14" s="68">
        <v>211</v>
      </c>
      <c r="D14" s="68">
        <v>131</v>
      </c>
      <c r="E14" s="57">
        <f t="shared" ref="E14:E77" si="5">D14/C14</f>
        <v>0.62085308056872035</v>
      </c>
      <c r="F14" s="58">
        <v>12</v>
      </c>
      <c r="G14" s="59">
        <v>8</v>
      </c>
      <c r="H14" s="57">
        <f>G14/F14</f>
        <v>0.66666666666666663</v>
      </c>
      <c r="I14" s="61">
        <v>37</v>
      </c>
      <c r="J14" s="61">
        <v>31</v>
      </c>
      <c r="K14" s="57">
        <f t="shared" ref="K14:K80" si="6">J14/I14</f>
        <v>0.83783783783783783</v>
      </c>
      <c r="M14" s="20" t="s">
        <v>18</v>
      </c>
      <c r="N14" s="6">
        <v>5191</v>
      </c>
      <c r="O14" s="6">
        <v>3388</v>
      </c>
      <c r="P14" s="10">
        <f t="shared" ref="P14:P23" si="7">O14/N14</f>
        <v>0.6526680793681372</v>
      </c>
      <c r="Q14" s="11">
        <v>498</v>
      </c>
      <c r="R14" s="11">
        <v>420</v>
      </c>
      <c r="S14" s="10">
        <f t="shared" ref="S14:S23" si="8">R14/Q14</f>
        <v>0.84337349397590367</v>
      </c>
      <c r="T14" s="11">
        <v>1137</v>
      </c>
      <c r="U14" s="11">
        <v>973</v>
      </c>
      <c r="V14" s="10">
        <f t="shared" ref="V14:V23" si="9">U14/T14</f>
        <v>0.85576077396657868</v>
      </c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ht="15.5" x14ac:dyDescent="0.35">
      <c r="A15" s="76"/>
      <c r="B15" s="55" t="s">
        <v>93</v>
      </c>
      <c r="C15" s="68">
        <v>2</v>
      </c>
      <c r="D15" s="68">
        <v>2</v>
      </c>
      <c r="E15" s="57">
        <f t="shared" si="5"/>
        <v>1</v>
      </c>
      <c r="F15" s="58">
        <v>0</v>
      </c>
      <c r="G15" s="59">
        <v>0</v>
      </c>
      <c r="H15" s="57" t="s">
        <v>128</v>
      </c>
      <c r="I15" s="61">
        <v>0</v>
      </c>
      <c r="J15" s="61">
        <v>0</v>
      </c>
      <c r="K15" s="57" t="s">
        <v>128</v>
      </c>
      <c r="M15" s="20" t="s">
        <v>19</v>
      </c>
      <c r="N15" s="6">
        <v>897</v>
      </c>
      <c r="O15" s="6">
        <v>650</v>
      </c>
      <c r="P15" s="10">
        <f t="shared" si="7"/>
        <v>0.72463768115942029</v>
      </c>
      <c r="Q15" s="11">
        <v>33</v>
      </c>
      <c r="R15" s="11">
        <v>27</v>
      </c>
      <c r="S15" s="10">
        <f t="shared" si="8"/>
        <v>0.81818181818181823</v>
      </c>
      <c r="T15" s="11">
        <v>166</v>
      </c>
      <c r="U15" s="11">
        <v>146</v>
      </c>
      <c r="V15" s="10">
        <f t="shared" si="9"/>
        <v>0.87951807228915657</v>
      </c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ht="15.5" x14ac:dyDescent="0.35">
      <c r="A16" s="76"/>
      <c r="B16" s="55" t="s">
        <v>92</v>
      </c>
      <c r="C16" s="68">
        <v>22</v>
      </c>
      <c r="D16" s="68">
        <v>12</v>
      </c>
      <c r="E16" s="57">
        <f t="shared" si="5"/>
        <v>0.54545454545454541</v>
      </c>
      <c r="F16" s="58">
        <v>0</v>
      </c>
      <c r="G16" s="59">
        <v>0</v>
      </c>
      <c r="H16" s="57" t="s">
        <v>128</v>
      </c>
      <c r="I16" s="61">
        <v>4</v>
      </c>
      <c r="J16" s="61">
        <v>2</v>
      </c>
      <c r="K16" s="57">
        <f t="shared" si="6"/>
        <v>0.5</v>
      </c>
      <c r="M16" s="42" t="s">
        <v>150</v>
      </c>
      <c r="N16" s="6">
        <v>382</v>
      </c>
      <c r="O16" s="6">
        <v>242</v>
      </c>
      <c r="P16" s="10">
        <f t="shared" si="7"/>
        <v>0.63350785340314131</v>
      </c>
      <c r="Q16" s="11">
        <v>32</v>
      </c>
      <c r="R16" s="11">
        <v>30</v>
      </c>
      <c r="S16" s="10">
        <f t="shared" si="8"/>
        <v>0.9375</v>
      </c>
      <c r="T16" s="11">
        <v>100</v>
      </c>
      <c r="U16" s="11">
        <v>87</v>
      </c>
      <c r="V16" s="10">
        <f t="shared" si="9"/>
        <v>0.87</v>
      </c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ht="15.5" x14ac:dyDescent="0.35">
      <c r="A17" s="76"/>
      <c r="B17" s="55" t="s">
        <v>94</v>
      </c>
      <c r="C17" s="68">
        <v>67</v>
      </c>
      <c r="D17" s="68">
        <v>38</v>
      </c>
      <c r="E17" s="57">
        <f t="shared" si="5"/>
        <v>0.56716417910447758</v>
      </c>
      <c r="F17" s="58">
        <v>3</v>
      </c>
      <c r="G17" s="59">
        <v>3</v>
      </c>
      <c r="H17" s="57">
        <f t="shared" ref="H17:H69" si="10">G17/F17</f>
        <v>1</v>
      </c>
      <c r="I17" s="61">
        <v>9</v>
      </c>
      <c r="J17" s="61">
        <v>8</v>
      </c>
      <c r="K17" s="57">
        <f t="shared" si="6"/>
        <v>0.88888888888888884</v>
      </c>
      <c r="M17" s="13" t="s">
        <v>159</v>
      </c>
      <c r="N17" s="13"/>
      <c r="O17" s="13"/>
      <c r="P17" s="13"/>
      <c r="Q17" s="13"/>
      <c r="R17" s="13"/>
      <c r="S17" s="13"/>
      <c r="T17" s="13"/>
      <c r="U17" s="13"/>
      <c r="V17" s="14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ht="15.5" x14ac:dyDescent="0.35">
      <c r="A18" s="76"/>
      <c r="B18" s="55" t="s">
        <v>95</v>
      </c>
      <c r="C18" s="68">
        <v>1</v>
      </c>
      <c r="D18" s="68">
        <v>1</v>
      </c>
      <c r="E18" s="57">
        <f t="shared" si="5"/>
        <v>1</v>
      </c>
      <c r="F18" s="58">
        <v>0</v>
      </c>
      <c r="G18" s="59">
        <v>0</v>
      </c>
      <c r="H18" s="57" t="s">
        <v>128</v>
      </c>
      <c r="I18" s="61">
        <v>1</v>
      </c>
      <c r="J18" s="61">
        <v>1</v>
      </c>
      <c r="K18" s="57">
        <f t="shared" si="6"/>
        <v>1</v>
      </c>
      <c r="M18" s="20" t="s">
        <v>24</v>
      </c>
      <c r="N18" s="6">
        <v>5088</v>
      </c>
      <c r="O18" s="6">
        <v>3392</v>
      </c>
      <c r="P18" s="10">
        <f t="shared" si="7"/>
        <v>0.66666666666666663</v>
      </c>
      <c r="Q18" s="11">
        <v>439</v>
      </c>
      <c r="R18" s="11">
        <v>370</v>
      </c>
      <c r="S18" s="10">
        <f t="shared" si="8"/>
        <v>0.84282460136674264</v>
      </c>
      <c r="T18" s="11">
        <v>1076</v>
      </c>
      <c r="U18" s="11">
        <v>917</v>
      </c>
      <c r="V18" s="10">
        <f t="shared" si="9"/>
        <v>0.85223048327137552</v>
      </c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ht="15.5" x14ac:dyDescent="0.35">
      <c r="A19" s="76"/>
      <c r="B19" s="55" t="s">
        <v>96</v>
      </c>
      <c r="C19" s="68">
        <v>79</v>
      </c>
      <c r="D19" s="68">
        <v>60</v>
      </c>
      <c r="E19" s="57">
        <f t="shared" si="5"/>
        <v>0.759493670886076</v>
      </c>
      <c r="F19" s="58">
        <v>0</v>
      </c>
      <c r="G19" s="59">
        <v>0</v>
      </c>
      <c r="H19" s="57" t="s">
        <v>128</v>
      </c>
      <c r="I19" s="61">
        <v>4</v>
      </c>
      <c r="J19" s="61">
        <v>4</v>
      </c>
      <c r="K19" s="57">
        <f t="shared" si="6"/>
        <v>1</v>
      </c>
      <c r="M19" s="20" t="s">
        <v>25</v>
      </c>
      <c r="N19" s="6">
        <v>1304</v>
      </c>
      <c r="O19" s="6">
        <v>838</v>
      </c>
      <c r="P19" s="10">
        <f t="shared" si="7"/>
        <v>0.6426380368098159</v>
      </c>
      <c r="Q19" s="11">
        <v>118</v>
      </c>
      <c r="R19" s="11">
        <v>102</v>
      </c>
      <c r="S19" s="10">
        <f t="shared" si="8"/>
        <v>0.86440677966101698</v>
      </c>
      <c r="T19" s="11">
        <v>311</v>
      </c>
      <c r="U19" s="11">
        <v>274</v>
      </c>
      <c r="V19" s="10">
        <f t="shared" si="9"/>
        <v>0.88102893890675238</v>
      </c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ht="15.5" x14ac:dyDescent="0.35">
      <c r="A20" s="76"/>
      <c r="B20" s="55" t="s">
        <v>97</v>
      </c>
      <c r="C20" s="68">
        <v>161</v>
      </c>
      <c r="D20" s="68">
        <v>112</v>
      </c>
      <c r="E20" s="57">
        <f t="shared" si="5"/>
        <v>0.69565217391304346</v>
      </c>
      <c r="F20" s="58">
        <v>1</v>
      </c>
      <c r="G20" s="59">
        <v>1</v>
      </c>
      <c r="H20" s="57">
        <f t="shared" si="10"/>
        <v>1</v>
      </c>
      <c r="I20" s="61">
        <v>1</v>
      </c>
      <c r="J20" s="61">
        <v>1</v>
      </c>
      <c r="K20" s="57">
        <f t="shared" si="6"/>
        <v>1</v>
      </c>
      <c r="M20" s="42" t="s">
        <v>150</v>
      </c>
      <c r="N20" s="6">
        <v>78</v>
      </c>
      <c r="O20" s="6">
        <v>50</v>
      </c>
      <c r="P20" s="10">
        <f t="shared" si="7"/>
        <v>0.64102564102564108</v>
      </c>
      <c r="Q20" s="11">
        <v>6</v>
      </c>
      <c r="R20" s="11">
        <v>5</v>
      </c>
      <c r="S20" s="10">
        <f t="shared" si="8"/>
        <v>0.83333333333333337</v>
      </c>
      <c r="T20" s="11">
        <v>16</v>
      </c>
      <c r="U20" s="11">
        <v>15</v>
      </c>
      <c r="V20" s="10">
        <f t="shared" si="9"/>
        <v>0.9375</v>
      </c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ht="15.5" x14ac:dyDescent="0.35">
      <c r="A21" s="76"/>
      <c r="B21" s="55" t="s">
        <v>98</v>
      </c>
      <c r="C21" s="68">
        <v>45</v>
      </c>
      <c r="D21" s="68">
        <v>26</v>
      </c>
      <c r="E21" s="57">
        <f t="shared" si="5"/>
        <v>0.57777777777777772</v>
      </c>
      <c r="F21" s="58">
        <v>2</v>
      </c>
      <c r="G21" s="59">
        <v>1</v>
      </c>
      <c r="H21" s="57">
        <f t="shared" si="10"/>
        <v>0.5</v>
      </c>
      <c r="I21" s="61">
        <v>18</v>
      </c>
      <c r="J21" s="61">
        <v>15</v>
      </c>
      <c r="K21" s="57">
        <f t="shared" si="6"/>
        <v>0.83333333333333337</v>
      </c>
      <c r="M21" s="13" t="s">
        <v>127</v>
      </c>
      <c r="N21" s="13"/>
      <c r="O21" s="13"/>
      <c r="P21" s="13"/>
      <c r="Q21" s="13"/>
      <c r="R21" s="13"/>
      <c r="S21" s="13"/>
      <c r="T21" s="13"/>
      <c r="U21" s="13"/>
      <c r="V21" s="14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ht="15.5" x14ac:dyDescent="0.35">
      <c r="A22" s="75" t="s">
        <v>153</v>
      </c>
      <c r="B22" s="55"/>
      <c r="C22" s="68"/>
      <c r="D22" s="68"/>
      <c r="E22" s="57"/>
      <c r="F22" s="58"/>
      <c r="G22" s="59"/>
      <c r="H22" s="57"/>
      <c r="I22" s="61"/>
      <c r="J22" s="61"/>
      <c r="K22" s="57"/>
      <c r="M22" s="21" t="s">
        <v>27</v>
      </c>
      <c r="N22" s="6">
        <v>626</v>
      </c>
      <c r="O22" s="7">
        <v>448</v>
      </c>
      <c r="P22" s="10">
        <f t="shared" si="7"/>
        <v>0.71565495207667729</v>
      </c>
      <c r="Q22" s="11">
        <v>58</v>
      </c>
      <c r="R22" s="11">
        <v>52</v>
      </c>
      <c r="S22" s="10">
        <f t="shared" si="8"/>
        <v>0.89655172413793105</v>
      </c>
      <c r="T22" s="11">
        <v>135</v>
      </c>
      <c r="U22" s="11">
        <v>115</v>
      </c>
      <c r="V22" s="10">
        <f t="shared" si="9"/>
        <v>0.85185185185185186</v>
      </c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ht="15.5" x14ac:dyDescent="0.35">
      <c r="A23" s="76"/>
      <c r="B23" s="77" t="s">
        <v>149</v>
      </c>
      <c r="C23" s="68">
        <v>0</v>
      </c>
      <c r="D23" s="68">
        <v>0</v>
      </c>
      <c r="E23" s="57" t="s">
        <v>128</v>
      </c>
      <c r="F23" s="58">
        <v>1</v>
      </c>
      <c r="G23" s="59">
        <v>1</v>
      </c>
      <c r="H23" s="57">
        <f>G23/F23</f>
        <v>1</v>
      </c>
      <c r="I23" s="61">
        <v>0</v>
      </c>
      <c r="J23" s="61">
        <v>0</v>
      </c>
      <c r="K23" s="57" t="s">
        <v>128</v>
      </c>
      <c r="M23" s="22" t="s">
        <v>28</v>
      </c>
      <c r="N23" s="16">
        <v>5844</v>
      </c>
      <c r="O23" s="17">
        <v>3832</v>
      </c>
      <c r="P23" s="18">
        <f t="shared" si="7"/>
        <v>0.65571526351813825</v>
      </c>
      <c r="Q23" s="19">
        <v>505</v>
      </c>
      <c r="R23" s="19">
        <v>425</v>
      </c>
      <c r="S23" s="18">
        <f t="shared" si="8"/>
        <v>0.84158415841584155</v>
      </c>
      <c r="T23" s="19">
        <v>1268</v>
      </c>
      <c r="U23" s="19">
        <v>1091</v>
      </c>
      <c r="V23" s="18">
        <f t="shared" si="9"/>
        <v>0.86041009463722395</v>
      </c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ht="15.5" x14ac:dyDescent="0.35">
      <c r="A24" s="76"/>
      <c r="B24" s="55" t="s">
        <v>23</v>
      </c>
      <c r="C24" s="68">
        <v>0</v>
      </c>
      <c r="D24" s="68">
        <v>0</v>
      </c>
      <c r="E24" s="57" t="s">
        <v>128</v>
      </c>
      <c r="F24" s="58">
        <v>1</v>
      </c>
      <c r="G24" s="59">
        <v>1</v>
      </c>
      <c r="H24" s="57">
        <f t="shared" si="10"/>
        <v>1</v>
      </c>
      <c r="I24" s="61">
        <v>0</v>
      </c>
      <c r="J24" s="61">
        <v>0</v>
      </c>
      <c r="K24" s="57" t="s">
        <v>128</v>
      </c>
      <c r="M24" s="8"/>
      <c r="N24" s="8"/>
      <c r="O24" s="8"/>
      <c r="P24" s="9"/>
      <c r="Q24" s="9"/>
      <c r="R24" s="9"/>
      <c r="S24" s="9"/>
      <c r="T24" s="9"/>
      <c r="U24" s="9"/>
      <c r="V24" s="9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ht="15.5" x14ac:dyDescent="0.35">
      <c r="A25" s="75" t="s">
        <v>4</v>
      </c>
      <c r="B25" s="55"/>
      <c r="C25" s="68"/>
      <c r="D25" s="68"/>
      <c r="E25" s="57"/>
      <c r="F25" s="58"/>
      <c r="G25" s="59"/>
      <c r="H25" s="57"/>
      <c r="I25" s="61"/>
      <c r="J25" s="61"/>
      <c r="K25" s="57"/>
      <c r="M25" s="8"/>
      <c r="N25" s="8"/>
      <c r="O25" s="8"/>
      <c r="P25" s="8"/>
      <c r="Q25" s="8"/>
      <c r="R25" s="8"/>
      <c r="S25" s="8"/>
      <c r="T25" s="8"/>
      <c r="U25" s="8"/>
      <c r="V25" s="8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ht="15.5" x14ac:dyDescent="0.35">
      <c r="A26" s="76"/>
      <c r="B26" s="78" t="s">
        <v>149</v>
      </c>
      <c r="C26" s="68">
        <v>116</v>
      </c>
      <c r="D26" s="68">
        <v>79</v>
      </c>
      <c r="E26" s="57">
        <f>D26/C26</f>
        <v>0.68103448275862066</v>
      </c>
      <c r="F26" s="58">
        <v>2</v>
      </c>
      <c r="G26" s="59">
        <v>0</v>
      </c>
      <c r="H26" s="57">
        <f>G26/F26</f>
        <v>0</v>
      </c>
      <c r="I26" s="61">
        <v>11</v>
      </c>
      <c r="J26" s="61">
        <v>10</v>
      </c>
      <c r="K26" s="57">
        <f>J26/I26</f>
        <v>0.90909090909090906</v>
      </c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ht="15.5" x14ac:dyDescent="0.35">
      <c r="A27" s="76"/>
      <c r="B27" s="55" t="s">
        <v>23</v>
      </c>
      <c r="C27" s="68">
        <v>116</v>
      </c>
      <c r="D27" s="68">
        <v>79</v>
      </c>
      <c r="E27" s="57">
        <f t="shared" si="5"/>
        <v>0.68103448275862066</v>
      </c>
      <c r="F27" s="58">
        <v>2</v>
      </c>
      <c r="G27" s="59">
        <v>0</v>
      </c>
      <c r="H27" s="57">
        <f t="shared" si="10"/>
        <v>0</v>
      </c>
      <c r="I27" s="61">
        <v>11</v>
      </c>
      <c r="J27" s="61">
        <v>10</v>
      </c>
      <c r="K27" s="57">
        <f t="shared" si="6"/>
        <v>0.90909090909090906</v>
      </c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ht="15.5" x14ac:dyDescent="0.35">
      <c r="A28" s="75" t="s">
        <v>99</v>
      </c>
      <c r="B28" s="55"/>
      <c r="C28" s="68"/>
      <c r="D28" s="68"/>
      <c r="E28" s="57"/>
      <c r="F28" s="58"/>
      <c r="G28" s="59"/>
      <c r="H28" s="57"/>
      <c r="I28" s="61"/>
      <c r="J28" s="61"/>
      <c r="K28" s="57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ht="15.5" x14ac:dyDescent="0.35">
      <c r="A29" s="76"/>
      <c r="B29" s="77" t="s">
        <v>149</v>
      </c>
      <c r="C29" s="68">
        <v>532</v>
      </c>
      <c r="D29" s="68">
        <f>SUM(D30:D32)</f>
        <v>398</v>
      </c>
      <c r="E29" s="57">
        <f>D29/C29</f>
        <v>0.74812030075187974</v>
      </c>
      <c r="F29" s="58">
        <v>0</v>
      </c>
      <c r="G29" s="59">
        <v>0</v>
      </c>
      <c r="H29" s="57" t="s">
        <v>128</v>
      </c>
      <c r="I29" s="61">
        <v>0</v>
      </c>
      <c r="J29" s="61">
        <v>0</v>
      </c>
      <c r="K29" s="57" t="s">
        <v>128</v>
      </c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ht="15.5" x14ac:dyDescent="0.35">
      <c r="A30" s="76"/>
      <c r="B30" s="55" t="s">
        <v>100</v>
      </c>
      <c r="C30" s="68">
        <v>489</v>
      </c>
      <c r="D30" s="68">
        <v>365</v>
      </c>
      <c r="E30" s="57">
        <f t="shared" si="5"/>
        <v>0.74642126789366048</v>
      </c>
      <c r="F30" s="58">
        <v>0</v>
      </c>
      <c r="G30" s="59">
        <v>0</v>
      </c>
      <c r="H30" s="57" t="s">
        <v>128</v>
      </c>
      <c r="I30" s="61">
        <v>0</v>
      </c>
      <c r="J30" s="61">
        <v>0</v>
      </c>
      <c r="K30" s="57" t="s">
        <v>128</v>
      </c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ht="15.5" x14ac:dyDescent="0.35">
      <c r="A31" s="76"/>
      <c r="B31" s="55" t="s">
        <v>97</v>
      </c>
      <c r="C31" s="68">
        <v>17</v>
      </c>
      <c r="D31" s="68">
        <v>11</v>
      </c>
      <c r="E31" s="57">
        <f t="shared" si="5"/>
        <v>0.6470588235294118</v>
      </c>
      <c r="F31" s="58">
        <v>0</v>
      </c>
      <c r="G31" s="59">
        <v>0</v>
      </c>
      <c r="H31" s="57" t="s">
        <v>128</v>
      </c>
      <c r="I31" s="61">
        <v>0</v>
      </c>
      <c r="J31" s="61">
        <v>0</v>
      </c>
      <c r="K31" s="57" t="s">
        <v>128</v>
      </c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ht="15.5" x14ac:dyDescent="0.35">
      <c r="A32" s="76"/>
      <c r="B32" s="55" t="s">
        <v>101</v>
      </c>
      <c r="C32" s="68">
        <v>26</v>
      </c>
      <c r="D32" s="68">
        <v>22</v>
      </c>
      <c r="E32" s="57">
        <f t="shared" si="5"/>
        <v>0.84615384615384615</v>
      </c>
      <c r="F32" s="58">
        <v>0</v>
      </c>
      <c r="G32" s="59">
        <v>0</v>
      </c>
      <c r="H32" s="57" t="s">
        <v>128</v>
      </c>
      <c r="I32" s="61">
        <v>0</v>
      </c>
      <c r="J32" s="61">
        <v>0</v>
      </c>
      <c r="K32" s="57" t="s">
        <v>128</v>
      </c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ht="15.5" x14ac:dyDescent="0.35">
      <c r="A33" s="75" t="s">
        <v>5</v>
      </c>
      <c r="B33" s="55"/>
      <c r="C33" s="68"/>
      <c r="D33" s="68"/>
      <c r="E33" s="57"/>
      <c r="F33" s="58"/>
      <c r="G33" s="59"/>
      <c r="H33" s="57"/>
      <c r="I33" s="61"/>
      <c r="J33" s="61"/>
      <c r="K33" s="57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ht="15.5" x14ac:dyDescent="0.35">
      <c r="A34" s="76"/>
      <c r="B34" s="78" t="s">
        <v>149</v>
      </c>
      <c r="C34" s="68">
        <v>226</v>
      </c>
      <c r="D34" s="68">
        <v>151</v>
      </c>
      <c r="E34" s="57">
        <f>D34/C34</f>
        <v>0.66814159292035402</v>
      </c>
      <c r="F34" s="58">
        <v>16</v>
      </c>
      <c r="G34" s="59">
        <v>12</v>
      </c>
      <c r="H34" s="57">
        <f>G34/F34</f>
        <v>0.75</v>
      </c>
      <c r="I34" s="61">
        <v>35</v>
      </c>
      <c r="J34" s="61">
        <v>33</v>
      </c>
      <c r="K34" s="57">
        <f>J34/I34</f>
        <v>0.94285714285714284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ht="15.5" x14ac:dyDescent="0.35">
      <c r="A35" s="76"/>
      <c r="B35" s="55" t="s">
        <v>23</v>
      </c>
      <c r="C35" s="68">
        <v>226</v>
      </c>
      <c r="D35" s="68">
        <v>151</v>
      </c>
      <c r="E35" s="57">
        <f t="shared" si="5"/>
        <v>0.66814159292035402</v>
      </c>
      <c r="F35" s="58">
        <v>16</v>
      </c>
      <c r="G35" s="59">
        <v>12</v>
      </c>
      <c r="H35" s="57">
        <f t="shared" si="10"/>
        <v>0.75</v>
      </c>
      <c r="I35" s="61">
        <v>35</v>
      </c>
      <c r="J35" s="61">
        <v>33</v>
      </c>
      <c r="K35" s="57">
        <f t="shared" si="6"/>
        <v>0.94285714285714284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ht="15.5" x14ac:dyDescent="0.35">
      <c r="A36" s="75" t="s">
        <v>6</v>
      </c>
      <c r="B36" s="55"/>
      <c r="C36" s="68"/>
      <c r="D36" s="68"/>
      <c r="E36" s="57"/>
      <c r="F36" s="58"/>
      <c r="G36" s="59"/>
      <c r="H36" s="57"/>
      <c r="I36" s="61"/>
      <c r="J36" s="61"/>
      <c r="K36" s="57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ht="15.5" x14ac:dyDescent="0.35">
      <c r="A37" s="76"/>
      <c r="B37" s="77" t="s">
        <v>149</v>
      </c>
      <c r="C37" s="68">
        <v>900</v>
      </c>
      <c r="D37" s="68">
        <v>627</v>
      </c>
      <c r="E37" s="57">
        <f>D37/C37</f>
        <v>0.69666666666666666</v>
      </c>
      <c r="F37" s="58">
        <v>75</v>
      </c>
      <c r="G37" s="59">
        <v>60</v>
      </c>
      <c r="H37" s="57">
        <f>G37/F37</f>
        <v>0.8</v>
      </c>
      <c r="I37" s="61">
        <v>157</v>
      </c>
      <c r="J37" s="61">
        <v>141</v>
      </c>
      <c r="K37" s="57">
        <f>J37/I37</f>
        <v>0.89808917197452232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ht="15.5" x14ac:dyDescent="0.35">
      <c r="A38" s="76"/>
      <c r="B38" s="55" t="s">
        <v>23</v>
      </c>
      <c r="C38" s="68">
        <v>900</v>
      </c>
      <c r="D38" s="68">
        <v>627</v>
      </c>
      <c r="E38" s="57">
        <f t="shared" si="5"/>
        <v>0.69666666666666666</v>
      </c>
      <c r="F38" s="58">
        <v>75</v>
      </c>
      <c r="G38" s="59">
        <v>60</v>
      </c>
      <c r="H38" s="57">
        <f t="shared" si="10"/>
        <v>0.8</v>
      </c>
      <c r="I38" s="61">
        <v>157</v>
      </c>
      <c r="J38" s="61">
        <v>141</v>
      </c>
      <c r="K38" s="57">
        <f t="shared" si="6"/>
        <v>0.89808917197452232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ht="15.5" x14ac:dyDescent="0.35">
      <c r="A39" s="75" t="s">
        <v>7</v>
      </c>
      <c r="B39" s="55"/>
      <c r="C39" s="68"/>
      <c r="D39" s="68"/>
      <c r="E39" s="57"/>
      <c r="F39" s="58"/>
      <c r="G39" s="59"/>
      <c r="H39" s="57"/>
      <c r="I39" s="61"/>
      <c r="J39" s="61"/>
      <c r="K39" s="57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ht="15.5" x14ac:dyDescent="0.35">
      <c r="A40" s="76"/>
      <c r="B40" s="78" t="s">
        <v>149</v>
      </c>
      <c r="C40" s="68">
        <v>733</v>
      </c>
      <c r="D40" s="68">
        <v>472</v>
      </c>
      <c r="E40" s="57">
        <f>D40/C40</f>
        <v>0.64392905866302863</v>
      </c>
      <c r="F40" s="58">
        <v>99</v>
      </c>
      <c r="G40" s="59">
        <v>86</v>
      </c>
      <c r="H40" s="57">
        <f>G40/F40</f>
        <v>0.86868686868686873</v>
      </c>
      <c r="I40" s="61">
        <v>173</v>
      </c>
      <c r="J40" s="61">
        <v>146</v>
      </c>
      <c r="K40" s="57">
        <f>J40/I40</f>
        <v>0.84393063583815031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ht="15.5" x14ac:dyDescent="0.35">
      <c r="A41" s="76"/>
      <c r="B41" s="55" t="s">
        <v>23</v>
      </c>
      <c r="C41" s="68">
        <v>733</v>
      </c>
      <c r="D41" s="68">
        <v>472</v>
      </c>
      <c r="E41" s="57">
        <f t="shared" si="5"/>
        <v>0.64392905866302863</v>
      </c>
      <c r="F41" s="58">
        <v>99</v>
      </c>
      <c r="G41" s="59">
        <v>86</v>
      </c>
      <c r="H41" s="57">
        <f t="shared" si="10"/>
        <v>0.86868686868686873</v>
      </c>
      <c r="I41" s="61">
        <v>173</v>
      </c>
      <c r="J41" s="61">
        <v>146</v>
      </c>
      <c r="K41" s="57">
        <f t="shared" si="6"/>
        <v>0.84393063583815031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ht="15.5" x14ac:dyDescent="0.35">
      <c r="A42" s="70" t="s">
        <v>8</v>
      </c>
      <c r="B42" s="55"/>
      <c r="C42" s="68"/>
      <c r="D42" s="68"/>
      <c r="E42" s="57"/>
      <c r="F42" s="58"/>
      <c r="G42" s="59"/>
      <c r="H42" s="57"/>
      <c r="I42" s="61"/>
      <c r="J42" s="61"/>
      <c r="K42" s="57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ht="15.5" x14ac:dyDescent="0.35">
      <c r="A43" s="54"/>
      <c r="B43" s="77" t="s">
        <v>149</v>
      </c>
      <c r="C43" s="68">
        <v>128</v>
      </c>
      <c r="D43" s="68">
        <v>88</v>
      </c>
      <c r="E43" s="57">
        <f>D43/C43</f>
        <v>0.6875</v>
      </c>
      <c r="F43" s="58">
        <v>2</v>
      </c>
      <c r="G43" s="59">
        <v>1</v>
      </c>
      <c r="H43" s="57">
        <f>G43/F43</f>
        <v>0.5</v>
      </c>
      <c r="I43" s="61">
        <v>17</v>
      </c>
      <c r="J43" s="61">
        <v>16</v>
      </c>
      <c r="K43" s="57">
        <f>J43/I43</f>
        <v>0.94117647058823528</v>
      </c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ht="15.5" x14ac:dyDescent="0.35">
      <c r="A44" s="54"/>
      <c r="B44" s="55" t="s">
        <v>23</v>
      </c>
      <c r="C44" s="68">
        <v>128</v>
      </c>
      <c r="D44" s="68">
        <v>88</v>
      </c>
      <c r="E44" s="57">
        <f t="shared" si="5"/>
        <v>0.6875</v>
      </c>
      <c r="F44" s="58">
        <v>2</v>
      </c>
      <c r="G44" s="59">
        <v>1</v>
      </c>
      <c r="H44" s="57">
        <f t="shared" si="10"/>
        <v>0.5</v>
      </c>
      <c r="I44" s="61">
        <v>17</v>
      </c>
      <c r="J44" s="61">
        <v>16</v>
      </c>
      <c r="K44" s="57">
        <f t="shared" si="6"/>
        <v>0.94117647058823528</v>
      </c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ht="15.5" x14ac:dyDescent="0.35">
      <c r="A45" s="70" t="s">
        <v>102</v>
      </c>
      <c r="B45" s="55"/>
      <c r="C45" s="68"/>
      <c r="D45" s="68"/>
      <c r="E45" s="57"/>
      <c r="F45" s="58"/>
      <c r="G45" s="59"/>
      <c r="H45" s="57"/>
      <c r="I45" s="61"/>
      <c r="J45" s="61"/>
      <c r="K45" s="57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ht="15.5" x14ac:dyDescent="0.35">
      <c r="A46" s="54"/>
      <c r="B46" s="78" t="s">
        <v>149</v>
      </c>
      <c r="C46" s="68">
        <v>2149</v>
      </c>
      <c r="D46" s="68">
        <v>1342</v>
      </c>
      <c r="E46" s="57">
        <f>D46/C46</f>
        <v>0.62447650069799909</v>
      </c>
      <c r="F46" s="58">
        <v>187</v>
      </c>
      <c r="G46" s="59">
        <v>160</v>
      </c>
      <c r="H46" s="57">
        <f>G46/F46</f>
        <v>0.85561497326203206</v>
      </c>
      <c r="I46" s="61">
        <v>413</v>
      </c>
      <c r="J46" s="61">
        <v>356</v>
      </c>
      <c r="K46" s="57">
        <f>J46/I46</f>
        <v>0.86198547215496368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ht="15.5" x14ac:dyDescent="0.35">
      <c r="A47" s="54"/>
      <c r="B47" s="55" t="s">
        <v>103</v>
      </c>
      <c r="C47" s="68">
        <v>102</v>
      </c>
      <c r="D47" s="68">
        <v>62</v>
      </c>
      <c r="E47" s="57">
        <f t="shared" si="5"/>
        <v>0.60784313725490191</v>
      </c>
      <c r="F47" s="58">
        <v>5</v>
      </c>
      <c r="G47" s="59">
        <v>4</v>
      </c>
      <c r="H47" s="57">
        <f t="shared" si="10"/>
        <v>0.8</v>
      </c>
      <c r="I47" s="61">
        <v>22</v>
      </c>
      <c r="J47" s="61">
        <v>18</v>
      </c>
      <c r="K47" s="57">
        <f t="shared" si="6"/>
        <v>0.81818181818181823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ht="15.5" x14ac:dyDescent="0.35">
      <c r="A48" s="54"/>
      <c r="B48" s="55" t="s">
        <v>91</v>
      </c>
      <c r="C48" s="68">
        <v>1637</v>
      </c>
      <c r="D48" s="68">
        <v>1030</v>
      </c>
      <c r="E48" s="57">
        <f t="shared" si="5"/>
        <v>0.62919975565058028</v>
      </c>
      <c r="F48" s="58">
        <v>136</v>
      </c>
      <c r="G48" s="59">
        <v>116</v>
      </c>
      <c r="H48" s="57">
        <f t="shared" si="10"/>
        <v>0.8529411764705882</v>
      </c>
      <c r="I48" s="61">
        <v>258</v>
      </c>
      <c r="J48" s="61">
        <v>222</v>
      </c>
      <c r="K48" s="57">
        <f t="shared" si="6"/>
        <v>0.86046511627906974</v>
      </c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ht="15.5" x14ac:dyDescent="0.35">
      <c r="A49" s="54"/>
      <c r="B49" s="55" t="s">
        <v>104</v>
      </c>
      <c r="C49" s="68">
        <v>7</v>
      </c>
      <c r="D49" s="68">
        <v>5</v>
      </c>
      <c r="E49" s="57">
        <f t="shared" si="5"/>
        <v>0.7142857142857143</v>
      </c>
      <c r="F49" s="58">
        <v>0</v>
      </c>
      <c r="G49" s="59">
        <v>0</v>
      </c>
      <c r="H49" s="57" t="s">
        <v>128</v>
      </c>
      <c r="I49" s="61">
        <v>2</v>
      </c>
      <c r="J49" s="61">
        <v>2</v>
      </c>
      <c r="K49" s="57">
        <f t="shared" si="6"/>
        <v>1</v>
      </c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ht="15.5" x14ac:dyDescent="0.35">
      <c r="A50" s="54"/>
      <c r="B50" s="55" t="s">
        <v>97</v>
      </c>
      <c r="C50" s="68">
        <v>113</v>
      </c>
      <c r="D50" s="68">
        <v>65</v>
      </c>
      <c r="E50" s="57">
        <f t="shared" si="5"/>
        <v>0.5752212389380531</v>
      </c>
      <c r="F50" s="58">
        <v>2</v>
      </c>
      <c r="G50" s="59">
        <v>1</v>
      </c>
      <c r="H50" s="57">
        <f t="shared" si="10"/>
        <v>0.5</v>
      </c>
      <c r="I50" s="61">
        <v>3</v>
      </c>
      <c r="J50" s="61">
        <v>2</v>
      </c>
      <c r="K50" s="57">
        <f t="shared" si="6"/>
        <v>0.66666666666666663</v>
      </c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ht="15.5" x14ac:dyDescent="0.35">
      <c r="A51" s="54"/>
      <c r="B51" s="55" t="s">
        <v>98</v>
      </c>
      <c r="C51" s="68">
        <v>230</v>
      </c>
      <c r="D51" s="68">
        <v>135</v>
      </c>
      <c r="E51" s="57">
        <f t="shared" si="5"/>
        <v>0.58695652173913049</v>
      </c>
      <c r="F51" s="58">
        <v>42</v>
      </c>
      <c r="G51" s="59">
        <v>37</v>
      </c>
      <c r="H51" s="57">
        <f t="shared" si="10"/>
        <v>0.88095238095238093</v>
      </c>
      <c r="I51" s="61">
        <v>126</v>
      </c>
      <c r="J51" s="61">
        <v>110</v>
      </c>
      <c r="K51" s="57">
        <f t="shared" si="6"/>
        <v>0.87301587301587302</v>
      </c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ht="15.5" x14ac:dyDescent="0.35">
      <c r="A52" s="54"/>
      <c r="B52" s="55" t="s">
        <v>105</v>
      </c>
      <c r="C52" s="68">
        <v>60</v>
      </c>
      <c r="D52" s="68">
        <v>45</v>
      </c>
      <c r="E52" s="57">
        <f t="shared" si="5"/>
        <v>0.75</v>
      </c>
      <c r="F52" s="58">
        <v>2</v>
      </c>
      <c r="G52" s="59">
        <v>2</v>
      </c>
      <c r="H52" s="57">
        <f t="shared" si="10"/>
        <v>1</v>
      </c>
      <c r="I52" s="61">
        <v>2</v>
      </c>
      <c r="J52" s="61">
        <v>2</v>
      </c>
      <c r="K52" s="57">
        <f t="shared" si="6"/>
        <v>1</v>
      </c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ht="15.5" x14ac:dyDescent="0.35">
      <c r="A53" s="70" t="s">
        <v>106</v>
      </c>
      <c r="B53" s="55"/>
      <c r="C53" s="68"/>
      <c r="D53" s="68"/>
      <c r="E53" s="57"/>
      <c r="F53" s="58"/>
      <c r="G53" s="59"/>
      <c r="H53" s="57"/>
      <c r="I53" s="61"/>
      <c r="J53" s="61"/>
      <c r="K53" s="57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ht="15.5" x14ac:dyDescent="0.35">
      <c r="A54" s="54"/>
      <c r="B54" s="78" t="s">
        <v>149</v>
      </c>
      <c r="C54" s="68">
        <v>212</v>
      </c>
      <c r="D54" s="68">
        <v>132</v>
      </c>
      <c r="E54" s="57">
        <f>D54/C54</f>
        <v>0.62264150943396224</v>
      </c>
      <c r="F54" s="58">
        <v>8</v>
      </c>
      <c r="G54" s="59">
        <v>8</v>
      </c>
      <c r="H54" s="57">
        <f>G54/F54</f>
        <v>1</v>
      </c>
      <c r="I54" s="61">
        <v>29</v>
      </c>
      <c r="J54" s="61">
        <v>26</v>
      </c>
      <c r="K54" s="57">
        <f>J54/I54</f>
        <v>0.89655172413793105</v>
      </c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ht="15.5" x14ac:dyDescent="0.35">
      <c r="A55" s="54"/>
      <c r="B55" s="55" t="s">
        <v>91</v>
      </c>
      <c r="C55" s="68">
        <v>112</v>
      </c>
      <c r="D55" s="68">
        <v>67</v>
      </c>
      <c r="E55" s="57">
        <f t="shared" si="5"/>
        <v>0.5982142857142857</v>
      </c>
      <c r="F55" s="58">
        <v>4</v>
      </c>
      <c r="G55" s="59">
        <v>4</v>
      </c>
      <c r="H55" s="57">
        <f t="shared" si="10"/>
        <v>1</v>
      </c>
      <c r="I55" s="61">
        <v>21</v>
      </c>
      <c r="J55" s="61">
        <v>19</v>
      </c>
      <c r="K55" s="57">
        <f t="shared" si="6"/>
        <v>0.90476190476190477</v>
      </c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</row>
    <row r="56" spans="1:45" ht="15.5" x14ac:dyDescent="0.35">
      <c r="A56" s="54"/>
      <c r="B56" s="55" t="s">
        <v>92</v>
      </c>
      <c r="C56" s="68">
        <v>6</v>
      </c>
      <c r="D56" s="68">
        <v>5</v>
      </c>
      <c r="E56" s="57">
        <f t="shared" si="5"/>
        <v>0.83333333333333337</v>
      </c>
      <c r="F56" s="58">
        <v>0</v>
      </c>
      <c r="G56" s="59">
        <v>0</v>
      </c>
      <c r="H56" s="57" t="s">
        <v>128</v>
      </c>
      <c r="I56" s="61">
        <v>1</v>
      </c>
      <c r="J56" s="61">
        <v>1</v>
      </c>
      <c r="K56" s="57">
        <f t="shared" si="6"/>
        <v>1</v>
      </c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ht="15.5" x14ac:dyDescent="0.35">
      <c r="A57" s="54"/>
      <c r="B57" s="55" t="s">
        <v>94</v>
      </c>
      <c r="C57" s="68">
        <v>21</v>
      </c>
      <c r="D57" s="68">
        <v>12</v>
      </c>
      <c r="E57" s="57">
        <f t="shared" si="5"/>
        <v>0.5714285714285714</v>
      </c>
      <c r="F57" s="58">
        <v>1</v>
      </c>
      <c r="G57" s="59">
        <v>1</v>
      </c>
      <c r="H57" s="57">
        <f t="shared" si="10"/>
        <v>1</v>
      </c>
      <c r="I57" s="61">
        <v>4</v>
      </c>
      <c r="J57" s="61">
        <v>3</v>
      </c>
      <c r="K57" s="57">
        <f t="shared" si="6"/>
        <v>0.75</v>
      </c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</row>
    <row r="58" spans="1:45" ht="15.5" x14ac:dyDescent="0.35">
      <c r="A58" s="54"/>
      <c r="B58" s="55" t="s">
        <v>96</v>
      </c>
      <c r="C58" s="68">
        <v>22</v>
      </c>
      <c r="D58" s="68">
        <v>13</v>
      </c>
      <c r="E58" s="57">
        <f t="shared" si="5"/>
        <v>0.59090909090909094</v>
      </c>
      <c r="F58" s="58">
        <v>1</v>
      </c>
      <c r="G58" s="59">
        <v>1</v>
      </c>
      <c r="H58" s="57">
        <f t="shared" si="10"/>
        <v>1</v>
      </c>
      <c r="I58" s="61">
        <v>1</v>
      </c>
      <c r="J58" s="61">
        <v>1</v>
      </c>
      <c r="K58" s="57">
        <f t="shared" si="6"/>
        <v>1</v>
      </c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</row>
    <row r="59" spans="1:45" ht="15.5" x14ac:dyDescent="0.35">
      <c r="A59" s="54"/>
      <c r="B59" s="55" t="s">
        <v>97</v>
      </c>
      <c r="C59" s="68">
        <v>40</v>
      </c>
      <c r="D59" s="68">
        <v>28</v>
      </c>
      <c r="E59" s="57">
        <f t="shared" si="5"/>
        <v>0.7</v>
      </c>
      <c r="F59" s="58">
        <v>2</v>
      </c>
      <c r="G59" s="59">
        <v>2</v>
      </c>
      <c r="H59" s="57">
        <f t="shared" si="10"/>
        <v>1</v>
      </c>
      <c r="I59" s="61">
        <v>0</v>
      </c>
      <c r="J59" s="61">
        <v>0</v>
      </c>
      <c r="K59" s="57" t="s">
        <v>128</v>
      </c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</row>
    <row r="60" spans="1:45" ht="15.5" x14ac:dyDescent="0.35">
      <c r="A60" s="54"/>
      <c r="B60" s="55" t="s">
        <v>98</v>
      </c>
      <c r="C60" s="68">
        <v>11</v>
      </c>
      <c r="D60" s="68">
        <v>7</v>
      </c>
      <c r="E60" s="57">
        <f t="shared" si="5"/>
        <v>0.63636363636363635</v>
      </c>
      <c r="F60" s="58">
        <v>0</v>
      </c>
      <c r="G60" s="59">
        <v>0</v>
      </c>
      <c r="H60" s="57" t="s">
        <v>128</v>
      </c>
      <c r="I60" s="61">
        <v>2</v>
      </c>
      <c r="J60" s="61">
        <v>2</v>
      </c>
      <c r="K60" s="57">
        <f t="shared" si="6"/>
        <v>1</v>
      </c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</row>
    <row r="61" spans="1:45" ht="15.5" x14ac:dyDescent="0.35">
      <c r="A61" s="70" t="s">
        <v>107</v>
      </c>
      <c r="B61" s="55"/>
      <c r="C61" s="68"/>
      <c r="D61" s="68"/>
      <c r="E61" s="57"/>
      <c r="F61" s="58"/>
      <c r="G61" s="59"/>
      <c r="H61" s="57"/>
      <c r="I61" s="61"/>
      <c r="J61" s="61"/>
      <c r="K61" s="57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</row>
    <row r="62" spans="1:45" ht="15.5" x14ac:dyDescent="0.35">
      <c r="A62" s="54"/>
      <c r="B62" s="78" t="s">
        <v>149</v>
      </c>
      <c r="C62" s="68">
        <v>0</v>
      </c>
      <c r="D62" s="68">
        <f>SUM(D63)</f>
        <v>0</v>
      </c>
      <c r="E62" s="57" t="s">
        <v>128</v>
      </c>
      <c r="F62" s="58">
        <v>73</v>
      </c>
      <c r="G62" s="59">
        <v>67</v>
      </c>
      <c r="H62" s="57">
        <f>G62/F62</f>
        <v>0.9178082191780822</v>
      </c>
      <c r="I62" s="61">
        <v>53</v>
      </c>
      <c r="J62" s="61">
        <v>44</v>
      </c>
      <c r="K62" s="57">
        <f>J62/I62</f>
        <v>0.83018867924528306</v>
      </c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</row>
    <row r="63" spans="1:45" ht="15.5" x14ac:dyDescent="0.35">
      <c r="A63" s="54"/>
      <c r="B63" s="55" t="s">
        <v>23</v>
      </c>
      <c r="C63" s="68">
        <v>0</v>
      </c>
      <c r="D63" s="68">
        <v>0</v>
      </c>
      <c r="E63" s="57" t="s">
        <v>128</v>
      </c>
      <c r="F63" s="58">
        <v>73</v>
      </c>
      <c r="G63" s="59">
        <v>67</v>
      </c>
      <c r="H63" s="57">
        <f t="shared" si="10"/>
        <v>0.9178082191780822</v>
      </c>
      <c r="I63" s="61">
        <v>53</v>
      </c>
      <c r="J63" s="61">
        <v>44</v>
      </c>
      <c r="K63" s="57">
        <f t="shared" si="6"/>
        <v>0.83018867924528306</v>
      </c>
    </row>
    <row r="64" spans="1:45" ht="15.5" x14ac:dyDescent="0.35">
      <c r="A64" s="70" t="s">
        <v>108</v>
      </c>
      <c r="B64" s="55"/>
      <c r="C64" s="68"/>
      <c r="D64" s="68"/>
      <c r="E64" s="57"/>
      <c r="F64" s="58"/>
      <c r="G64" s="59"/>
      <c r="H64" s="57"/>
      <c r="I64" s="61"/>
      <c r="J64" s="61"/>
      <c r="K64" s="57"/>
    </row>
    <row r="65" spans="1:11" ht="15.5" x14ac:dyDescent="0.35">
      <c r="A65" s="54"/>
      <c r="B65" s="77" t="s">
        <v>149</v>
      </c>
      <c r="C65" s="68">
        <v>637</v>
      </c>
      <c r="D65" s="68">
        <v>437</v>
      </c>
      <c r="E65" s="57">
        <f>D65/C65</f>
        <v>0.68602825745682894</v>
      </c>
      <c r="F65" s="58">
        <v>28</v>
      </c>
      <c r="G65" s="59">
        <v>23</v>
      </c>
      <c r="H65" s="57">
        <f>G65/F65</f>
        <v>0.8214285714285714</v>
      </c>
      <c r="I65" s="61">
        <v>80</v>
      </c>
      <c r="J65" s="61">
        <v>71</v>
      </c>
      <c r="K65" s="57">
        <f>J65/I65</f>
        <v>0.88749999999999996</v>
      </c>
    </row>
    <row r="66" spans="1:11" ht="15.5" x14ac:dyDescent="0.35">
      <c r="A66" s="54"/>
      <c r="B66" s="55" t="s">
        <v>103</v>
      </c>
      <c r="C66" s="68">
        <v>56</v>
      </c>
      <c r="D66" s="68">
        <v>32</v>
      </c>
      <c r="E66" s="57">
        <f t="shared" si="5"/>
        <v>0.5714285714285714</v>
      </c>
      <c r="F66" s="58">
        <v>0</v>
      </c>
      <c r="G66" s="59">
        <v>0</v>
      </c>
      <c r="H66" s="57" t="s">
        <v>128</v>
      </c>
      <c r="I66" s="61">
        <v>9</v>
      </c>
      <c r="J66" s="61">
        <v>8</v>
      </c>
      <c r="K66" s="57">
        <f t="shared" si="6"/>
        <v>0.88888888888888884</v>
      </c>
    </row>
    <row r="67" spans="1:11" ht="15.5" x14ac:dyDescent="0.35">
      <c r="A67" s="54"/>
      <c r="B67" s="55" t="s">
        <v>91</v>
      </c>
      <c r="C67" s="68">
        <v>503</v>
      </c>
      <c r="D67" s="68">
        <v>354</v>
      </c>
      <c r="E67" s="57">
        <f t="shared" si="5"/>
        <v>0.70377733598409542</v>
      </c>
      <c r="F67" s="58">
        <v>22</v>
      </c>
      <c r="G67" s="59">
        <v>18</v>
      </c>
      <c r="H67" s="57">
        <f t="shared" si="10"/>
        <v>0.81818181818181823</v>
      </c>
      <c r="I67" s="61">
        <v>56</v>
      </c>
      <c r="J67" s="61">
        <v>51</v>
      </c>
      <c r="K67" s="57">
        <f t="shared" si="6"/>
        <v>0.9107142857142857</v>
      </c>
    </row>
    <row r="68" spans="1:11" ht="15.5" x14ac:dyDescent="0.35">
      <c r="A68" s="54"/>
      <c r="B68" s="55" t="s">
        <v>97</v>
      </c>
      <c r="C68" s="68">
        <v>37</v>
      </c>
      <c r="D68" s="68">
        <v>28</v>
      </c>
      <c r="E68" s="57">
        <f t="shared" si="5"/>
        <v>0.7567567567567568</v>
      </c>
      <c r="F68" s="58">
        <v>0</v>
      </c>
      <c r="G68" s="59">
        <v>0</v>
      </c>
      <c r="H68" s="57" t="s">
        <v>128</v>
      </c>
      <c r="I68" s="61">
        <v>0</v>
      </c>
      <c r="J68" s="61">
        <v>0</v>
      </c>
      <c r="K68" s="57" t="s">
        <v>128</v>
      </c>
    </row>
    <row r="69" spans="1:11" ht="15.5" x14ac:dyDescent="0.35">
      <c r="A69" s="54"/>
      <c r="B69" s="55" t="s">
        <v>98</v>
      </c>
      <c r="C69" s="68">
        <v>25</v>
      </c>
      <c r="D69" s="68">
        <v>15</v>
      </c>
      <c r="E69" s="57">
        <f t="shared" si="5"/>
        <v>0.6</v>
      </c>
      <c r="F69" s="58">
        <v>6</v>
      </c>
      <c r="G69" s="59">
        <v>5</v>
      </c>
      <c r="H69" s="57">
        <f t="shared" si="10"/>
        <v>0.83333333333333337</v>
      </c>
      <c r="I69" s="61">
        <v>15</v>
      </c>
      <c r="J69" s="61">
        <v>12</v>
      </c>
      <c r="K69" s="57">
        <f t="shared" si="6"/>
        <v>0.8</v>
      </c>
    </row>
    <row r="70" spans="1:11" ht="15.5" x14ac:dyDescent="0.35">
      <c r="A70" s="54"/>
      <c r="B70" s="55" t="s">
        <v>105</v>
      </c>
      <c r="C70" s="68">
        <v>16</v>
      </c>
      <c r="D70" s="68">
        <v>8</v>
      </c>
      <c r="E70" s="57">
        <f t="shared" si="5"/>
        <v>0.5</v>
      </c>
      <c r="F70" s="58">
        <v>0</v>
      </c>
      <c r="G70" s="59">
        <v>0</v>
      </c>
      <c r="H70" s="57" t="s">
        <v>128</v>
      </c>
      <c r="I70" s="61">
        <v>0</v>
      </c>
      <c r="J70" s="61">
        <v>0</v>
      </c>
      <c r="K70" s="57" t="s">
        <v>128</v>
      </c>
    </row>
    <row r="71" spans="1:11" ht="15.5" x14ac:dyDescent="0.35">
      <c r="A71" s="70" t="s">
        <v>154</v>
      </c>
      <c r="B71" s="55"/>
      <c r="C71" s="68"/>
      <c r="D71" s="68"/>
      <c r="E71" s="57"/>
      <c r="F71" s="58"/>
      <c r="G71" s="59"/>
      <c r="H71" s="57"/>
      <c r="I71" s="61"/>
      <c r="J71" s="61"/>
      <c r="K71" s="57"/>
    </row>
    <row r="72" spans="1:11" ht="15.5" x14ac:dyDescent="0.35">
      <c r="A72" s="54"/>
      <c r="B72" s="78" t="s">
        <v>149</v>
      </c>
      <c r="C72" s="68">
        <v>7</v>
      </c>
      <c r="D72" s="68">
        <v>3</v>
      </c>
      <c r="E72" s="57">
        <f>D72/C72</f>
        <v>0.42857142857142855</v>
      </c>
      <c r="F72" s="58">
        <v>1</v>
      </c>
      <c r="G72" s="59">
        <v>1</v>
      </c>
      <c r="H72" s="57">
        <f>G72/F72</f>
        <v>1</v>
      </c>
      <c r="I72" s="61">
        <v>2</v>
      </c>
      <c r="J72" s="61">
        <v>1</v>
      </c>
      <c r="K72" s="57">
        <f>J72/I72</f>
        <v>0.5</v>
      </c>
    </row>
    <row r="73" spans="1:11" ht="15.5" x14ac:dyDescent="0.35">
      <c r="A73" s="54"/>
      <c r="B73" s="55" t="s">
        <v>103</v>
      </c>
      <c r="C73" s="68">
        <v>6</v>
      </c>
      <c r="D73" s="68">
        <v>2</v>
      </c>
      <c r="E73" s="57">
        <f t="shared" si="5"/>
        <v>0.33333333333333331</v>
      </c>
      <c r="F73" s="58">
        <v>1</v>
      </c>
      <c r="G73" s="59">
        <v>1</v>
      </c>
      <c r="H73" s="57">
        <f t="shared" ref="H73:H80" si="11">G73/F73</f>
        <v>1</v>
      </c>
      <c r="I73" s="61">
        <v>2</v>
      </c>
      <c r="J73" s="61">
        <v>1</v>
      </c>
      <c r="K73" s="57">
        <f t="shared" si="6"/>
        <v>0.5</v>
      </c>
    </row>
    <row r="74" spans="1:11" ht="15.5" x14ac:dyDescent="0.35">
      <c r="A74" s="54"/>
      <c r="B74" s="55" t="s">
        <v>97</v>
      </c>
      <c r="C74" s="68">
        <v>1</v>
      </c>
      <c r="D74" s="68">
        <v>1</v>
      </c>
      <c r="E74" s="57">
        <f t="shared" si="5"/>
        <v>1</v>
      </c>
      <c r="F74" s="58">
        <v>0</v>
      </c>
      <c r="G74" s="59">
        <v>0</v>
      </c>
      <c r="H74" s="57" t="s">
        <v>128</v>
      </c>
      <c r="I74" s="61">
        <v>0</v>
      </c>
      <c r="J74" s="61">
        <v>0</v>
      </c>
      <c r="K74" s="57" t="s">
        <v>128</v>
      </c>
    </row>
    <row r="75" spans="1:11" ht="15.5" x14ac:dyDescent="0.35">
      <c r="A75" s="70" t="s">
        <v>109</v>
      </c>
      <c r="B75" s="55"/>
      <c r="C75" s="68"/>
      <c r="D75" s="68"/>
      <c r="E75" s="57"/>
      <c r="F75" s="58"/>
      <c r="G75" s="59"/>
      <c r="H75" s="57"/>
      <c r="I75" s="61"/>
      <c r="J75" s="61"/>
      <c r="K75" s="57"/>
    </row>
    <row r="76" spans="1:11" ht="15.5" x14ac:dyDescent="0.35">
      <c r="A76" s="54"/>
      <c r="B76" s="78" t="s">
        <v>149</v>
      </c>
      <c r="C76" s="68">
        <v>242</v>
      </c>
      <c r="D76" s="68">
        <f>SUM(D77)</f>
        <v>169</v>
      </c>
      <c r="E76" s="57">
        <f>D76/C76</f>
        <v>0.69834710743801653</v>
      </c>
      <c r="F76" s="58">
        <v>0</v>
      </c>
      <c r="G76" s="59">
        <v>0</v>
      </c>
      <c r="H76" s="57" t="s">
        <v>128</v>
      </c>
      <c r="I76" s="61">
        <v>0</v>
      </c>
      <c r="J76" s="61">
        <v>0</v>
      </c>
      <c r="K76" s="57" t="s">
        <v>128</v>
      </c>
    </row>
    <row r="77" spans="1:11" ht="15.5" x14ac:dyDescent="0.35">
      <c r="A77" s="54"/>
      <c r="B77" s="55" t="s">
        <v>23</v>
      </c>
      <c r="C77" s="68">
        <v>242</v>
      </c>
      <c r="D77" s="68">
        <v>169</v>
      </c>
      <c r="E77" s="57">
        <f t="shared" si="5"/>
        <v>0.69834710743801653</v>
      </c>
      <c r="F77" s="58">
        <v>0</v>
      </c>
      <c r="G77" s="59">
        <v>0</v>
      </c>
      <c r="H77" s="57" t="s">
        <v>128</v>
      </c>
      <c r="I77" s="61">
        <v>0</v>
      </c>
      <c r="J77" s="61">
        <v>0</v>
      </c>
      <c r="K77" s="57" t="s">
        <v>128</v>
      </c>
    </row>
    <row r="78" spans="1:11" ht="15.5" x14ac:dyDescent="0.35">
      <c r="A78" s="70" t="s">
        <v>110</v>
      </c>
      <c r="B78" s="55"/>
      <c r="C78" s="68"/>
      <c r="D78" s="68"/>
      <c r="E78" s="57"/>
      <c r="F78" s="58"/>
      <c r="G78" s="59"/>
      <c r="H78" s="57"/>
      <c r="I78" s="61"/>
      <c r="J78" s="61"/>
      <c r="K78" s="57"/>
    </row>
    <row r="79" spans="1:11" ht="15.5" x14ac:dyDescent="0.35">
      <c r="A79" s="54"/>
      <c r="B79" s="77" t="s">
        <v>149</v>
      </c>
      <c r="C79" s="68">
        <v>0</v>
      </c>
      <c r="D79" s="68">
        <v>0</v>
      </c>
      <c r="E79" s="57" t="s">
        <v>128</v>
      </c>
      <c r="F79" s="58">
        <v>11</v>
      </c>
      <c r="G79" s="59">
        <v>8</v>
      </c>
      <c r="H79" s="57">
        <f>G79/F79</f>
        <v>0.72727272727272729</v>
      </c>
      <c r="I79" s="61">
        <v>71</v>
      </c>
      <c r="J79" s="61">
        <v>62</v>
      </c>
      <c r="K79" s="57">
        <f>J79/I79</f>
        <v>0.87323943661971826</v>
      </c>
    </row>
    <row r="80" spans="1:11" ht="15.5" x14ac:dyDescent="0.35">
      <c r="A80" s="54"/>
      <c r="B80" s="55" t="s">
        <v>23</v>
      </c>
      <c r="C80" s="68">
        <v>0</v>
      </c>
      <c r="D80" s="68">
        <v>0</v>
      </c>
      <c r="E80" s="57" t="s">
        <v>128</v>
      </c>
      <c r="F80" s="58">
        <v>11</v>
      </c>
      <c r="G80" s="59">
        <v>8</v>
      </c>
      <c r="H80" s="57">
        <f t="shared" si="11"/>
        <v>0.72727272727272729</v>
      </c>
      <c r="I80" s="61">
        <v>71</v>
      </c>
      <c r="J80" s="61">
        <v>62</v>
      </c>
      <c r="K80" s="57">
        <f t="shared" si="6"/>
        <v>0.87323943661971826</v>
      </c>
    </row>
    <row r="81" spans="1:11" ht="15.5" x14ac:dyDescent="0.35">
      <c r="A81" s="79" t="s">
        <v>111</v>
      </c>
      <c r="B81" s="55"/>
      <c r="C81" s="68"/>
      <c r="D81" s="68"/>
      <c r="E81" s="57"/>
      <c r="F81" s="58"/>
      <c r="G81" s="59"/>
      <c r="H81" s="57"/>
      <c r="I81" s="61"/>
      <c r="J81" s="61"/>
      <c r="K81" s="57"/>
    </row>
    <row r="82" spans="1:11" ht="15.5" x14ac:dyDescent="0.35">
      <c r="A82" s="80"/>
      <c r="B82" s="78" t="s">
        <v>149</v>
      </c>
      <c r="C82" s="68">
        <v>0</v>
      </c>
      <c r="D82" s="68">
        <v>0</v>
      </c>
      <c r="E82" s="57" t="s">
        <v>128</v>
      </c>
      <c r="F82" s="58">
        <v>42</v>
      </c>
      <c r="G82" s="59">
        <v>37</v>
      </c>
      <c r="H82" s="57">
        <f>G82/F82</f>
        <v>0.88095238095238093</v>
      </c>
      <c r="I82" s="61">
        <v>288</v>
      </c>
      <c r="J82" s="61">
        <v>238</v>
      </c>
      <c r="K82" s="57">
        <f>J82/I82</f>
        <v>0.82638888888888884</v>
      </c>
    </row>
    <row r="83" spans="1:11" ht="15.5" x14ac:dyDescent="0.35">
      <c r="A83" s="54"/>
      <c r="B83" s="81" t="s">
        <v>23</v>
      </c>
      <c r="C83" s="82">
        <v>0</v>
      </c>
      <c r="D83" s="82">
        <v>0</v>
      </c>
      <c r="E83" s="83" t="s">
        <v>128</v>
      </c>
      <c r="F83" s="84">
        <v>42</v>
      </c>
      <c r="G83" s="85">
        <v>37</v>
      </c>
      <c r="H83" s="83">
        <f>G83/F83</f>
        <v>0.88095238095238093</v>
      </c>
      <c r="I83" s="86">
        <v>288</v>
      </c>
      <c r="J83" s="86">
        <v>238</v>
      </c>
      <c r="K83" s="83">
        <f>J83/I83</f>
        <v>0.82638888888888884</v>
      </c>
    </row>
    <row r="107" spans="1:1" x14ac:dyDescent="0.35">
      <c r="A107" s="2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3"/>
  <sheetViews>
    <sheetView zoomScale="80" zoomScaleNormal="80" workbookViewId="0"/>
  </sheetViews>
  <sheetFormatPr defaultRowHeight="14.5" x14ac:dyDescent="0.35"/>
  <cols>
    <col min="1" max="1" width="53.26953125" customWidth="1"/>
    <col min="2" max="2" width="23.1796875" customWidth="1"/>
    <col min="3" max="3" width="16.54296875" customWidth="1"/>
    <col min="4" max="4" width="24.08984375" style="3" customWidth="1"/>
    <col min="5" max="5" width="20.08984375" style="3" customWidth="1"/>
    <col min="6" max="6" width="16.08984375" style="3" customWidth="1"/>
    <col min="7" max="7" width="27.08984375" style="12" customWidth="1"/>
    <col min="8" max="8" width="19.7265625" style="3" customWidth="1"/>
    <col min="9" max="9" width="16.26953125" style="3" customWidth="1"/>
    <col min="10" max="10" width="27.1796875" style="12" customWidth="1"/>
    <col min="12" max="12" width="36.453125" customWidth="1"/>
    <col min="13" max="13" width="19.7265625" customWidth="1"/>
    <col min="14" max="14" width="15.26953125" customWidth="1"/>
    <col min="15" max="15" width="25.90625" customWidth="1"/>
    <col min="16" max="16" width="17.36328125" customWidth="1"/>
    <col min="17" max="17" width="14.54296875" customWidth="1"/>
    <col min="18" max="18" width="27.6328125" customWidth="1"/>
    <col min="19" max="19" width="21.6328125" customWidth="1"/>
    <col min="20" max="20" width="14.36328125" customWidth="1"/>
    <col min="21" max="21" width="26.36328125" customWidth="1"/>
  </cols>
  <sheetData>
    <row r="1" spans="1:21" ht="20" thickBot="1" x14ac:dyDescent="0.4">
      <c r="A1" s="25" t="s">
        <v>151</v>
      </c>
      <c r="B1" s="124"/>
      <c r="C1" s="124"/>
      <c r="D1" s="124"/>
      <c r="E1" s="124"/>
      <c r="F1" s="124"/>
      <c r="G1" s="124"/>
      <c r="H1" s="124"/>
      <c r="I1" s="124"/>
      <c r="J1" s="124"/>
      <c r="K1" s="1"/>
      <c r="L1" s="25" t="s">
        <v>152</v>
      </c>
      <c r="M1" s="124"/>
      <c r="N1" s="124"/>
      <c r="O1" s="124"/>
      <c r="P1" s="124"/>
      <c r="Q1" s="124"/>
      <c r="R1" s="124"/>
      <c r="S1" s="124"/>
      <c r="T1" s="124"/>
      <c r="U1" s="124"/>
    </row>
    <row r="2" spans="1:21" s="3" customFormat="1" ht="17.5" thickTop="1" x14ac:dyDescent="0.35">
      <c r="A2" s="26"/>
      <c r="B2" s="88" t="s">
        <v>158</v>
      </c>
      <c r="C2" s="89"/>
      <c r="D2" s="90"/>
      <c r="E2" s="125" t="s">
        <v>132</v>
      </c>
      <c r="F2" s="126"/>
      <c r="G2" s="127"/>
      <c r="H2" s="88" t="s">
        <v>131</v>
      </c>
      <c r="I2" s="89"/>
      <c r="J2" s="90"/>
      <c r="K2" s="1"/>
      <c r="L2" s="15"/>
      <c r="M2" s="88" t="s">
        <v>158</v>
      </c>
      <c r="N2" s="89"/>
      <c r="O2" s="90"/>
      <c r="P2" s="88" t="s">
        <v>132</v>
      </c>
      <c r="Q2" s="89"/>
      <c r="R2" s="90"/>
      <c r="S2" s="88" t="s">
        <v>131</v>
      </c>
      <c r="T2" s="89"/>
      <c r="U2" s="90"/>
    </row>
    <row r="3" spans="1:21" ht="85.5" thickBot="1" x14ac:dyDescent="0.45">
      <c r="A3" s="45" t="s">
        <v>140</v>
      </c>
      <c r="B3" s="97" t="s">
        <v>155</v>
      </c>
      <c r="C3" s="100" t="s">
        <v>157</v>
      </c>
      <c r="D3" s="96" t="s">
        <v>156</v>
      </c>
      <c r="E3" s="97" t="s">
        <v>134</v>
      </c>
      <c r="F3" s="98" t="s">
        <v>135</v>
      </c>
      <c r="G3" s="99" t="s">
        <v>136</v>
      </c>
      <c r="H3" s="97" t="s">
        <v>139</v>
      </c>
      <c r="I3" s="100" t="s">
        <v>138</v>
      </c>
      <c r="J3" s="99" t="s">
        <v>137</v>
      </c>
      <c r="K3" s="3"/>
      <c r="L3" s="46" t="s">
        <v>141</v>
      </c>
      <c r="M3" s="97" t="s">
        <v>155</v>
      </c>
      <c r="N3" s="100" t="s">
        <v>157</v>
      </c>
      <c r="O3" s="96" t="s">
        <v>156</v>
      </c>
      <c r="P3" s="97" t="s">
        <v>134</v>
      </c>
      <c r="Q3" s="98" t="s">
        <v>135</v>
      </c>
      <c r="R3" s="99" t="s">
        <v>136</v>
      </c>
      <c r="S3" s="97" t="s">
        <v>139</v>
      </c>
      <c r="T3" s="100" t="s">
        <v>138</v>
      </c>
      <c r="U3" s="99" t="s">
        <v>137</v>
      </c>
    </row>
    <row r="4" spans="1:21" ht="15.5" x14ac:dyDescent="0.35">
      <c r="A4" s="105" t="s">
        <v>29</v>
      </c>
      <c r="B4" s="128"/>
      <c r="C4" s="128"/>
      <c r="D4" s="128"/>
      <c r="E4" s="129"/>
      <c r="F4" s="129"/>
      <c r="G4" s="130"/>
      <c r="H4" s="129"/>
      <c r="I4" s="129"/>
      <c r="J4" s="131"/>
      <c r="K4" s="3"/>
      <c r="L4" s="48" t="s">
        <v>34</v>
      </c>
      <c r="M4" s="129"/>
      <c r="N4" s="129"/>
      <c r="O4" s="129"/>
      <c r="P4" s="129"/>
      <c r="Q4" s="129"/>
      <c r="R4" s="129"/>
      <c r="S4" s="129"/>
      <c r="T4" s="129"/>
      <c r="U4" s="132"/>
    </row>
    <row r="5" spans="1:21" s="3" customFormat="1" ht="15.5" x14ac:dyDescent="0.35">
      <c r="A5" s="107">
        <v>26</v>
      </c>
      <c r="B5" s="61">
        <v>58</v>
      </c>
      <c r="C5" s="56">
        <v>46</v>
      </c>
      <c r="D5" s="60">
        <f t="shared" ref="D5:D29" si="0">C5/B5</f>
        <v>0.7931034482758621</v>
      </c>
      <c r="E5" s="61">
        <v>0</v>
      </c>
      <c r="F5" s="61">
        <v>0</v>
      </c>
      <c r="G5" s="69" t="s">
        <v>128</v>
      </c>
      <c r="H5" s="61">
        <v>0</v>
      </c>
      <c r="I5" s="61">
        <v>0</v>
      </c>
      <c r="J5" s="108" t="s">
        <v>128</v>
      </c>
      <c r="L5" s="118" t="s">
        <v>35</v>
      </c>
      <c r="M5" s="56">
        <v>52</v>
      </c>
      <c r="N5" s="56">
        <v>41</v>
      </c>
      <c r="O5" s="60">
        <f>N5/M5</f>
        <v>0.78846153846153844</v>
      </c>
      <c r="P5" s="56">
        <v>12</v>
      </c>
      <c r="Q5" s="56">
        <v>9</v>
      </c>
      <c r="R5" s="60">
        <f>Q5/P5</f>
        <v>0.75</v>
      </c>
      <c r="S5" s="56">
        <v>7</v>
      </c>
      <c r="T5" s="56">
        <v>4</v>
      </c>
      <c r="U5" s="119">
        <f>T5/S5</f>
        <v>0.5714285714285714</v>
      </c>
    </row>
    <row r="6" spans="1:21" s="3" customFormat="1" ht="15.5" x14ac:dyDescent="0.35">
      <c r="A6" s="107">
        <v>25</v>
      </c>
      <c r="B6" s="61">
        <v>382</v>
      </c>
      <c r="C6" s="56">
        <v>293</v>
      </c>
      <c r="D6" s="60">
        <f t="shared" si="0"/>
        <v>0.76701570680628273</v>
      </c>
      <c r="E6" s="61">
        <v>0</v>
      </c>
      <c r="F6" s="61">
        <v>0</v>
      </c>
      <c r="G6" s="69" t="s">
        <v>128</v>
      </c>
      <c r="H6" s="61">
        <v>0</v>
      </c>
      <c r="I6" s="61">
        <v>0</v>
      </c>
      <c r="J6" s="108" t="s">
        <v>128</v>
      </c>
      <c r="L6" s="118" t="s">
        <v>36</v>
      </c>
      <c r="M6" s="56">
        <v>53</v>
      </c>
      <c r="N6" s="56">
        <v>37</v>
      </c>
      <c r="O6" s="60">
        <f t="shared" ref="O6:O60" si="1">N6/M6</f>
        <v>0.69811320754716977</v>
      </c>
      <c r="P6" s="56">
        <v>1</v>
      </c>
      <c r="Q6" s="56">
        <v>1</v>
      </c>
      <c r="R6" s="60">
        <f t="shared" ref="R6:R46" si="2">Q6/P6</f>
        <v>1</v>
      </c>
      <c r="S6" s="56">
        <v>7</v>
      </c>
      <c r="T6" s="56">
        <v>7</v>
      </c>
      <c r="U6" s="119">
        <f t="shared" ref="U6:U60" si="3">T6/S6</f>
        <v>1</v>
      </c>
    </row>
    <row r="7" spans="1:21" ht="15.5" x14ac:dyDescent="0.35">
      <c r="A7" s="107">
        <v>24</v>
      </c>
      <c r="B7" s="61">
        <v>64</v>
      </c>
      <c r="C7" s="56">
        <v>44</v>
      </c>
      <c r="D7" s="60">
        <f t="shared" si="0"/>
        <v>0.6875</v>
      </c>
      <c r="E7" s="61">
        <v>4</v>
      </c>
      <c r="F7" s="61">
        <v>4</v>
      </c>
      <c r="G7" s="57">
        <f t="shared" ref="G7:G21" si="4">F7/E7</f>
        <v>1</v>
      </c>
      <c r="H7" s="61">
        <v>14</v>
      </c>
      <c r="I7" s="61">
        <v>12</v>
      </c>
      <c r="J7" s="109">
        <f t="shared" ref="J7:J26" si="5">I7/H7</f>
        <v>0.8571428571428571</v>
      </c>
      <c r="K7" s="3"/>
      <c r="L7" s="118" t="s">
        <v>37</v>
      </c>
      <c r="M7" s="56">
        <v>84</v>
      </c>
      <c r="N7" s="56">
        <v>36</v>
      </c>
      <c r="O7" s="60">
        <f t="shared" si="1"/>
        <v>0.42857142857142855</v>
      </c>
      <c r="P7" s="56">
        <v>3</v>
      </c>
      <c r="Q7" s="56">
        <v>3</v>
      </c>
      <c r="R7" s="60">
        <f t="shared" si="2"/>
        <v>1</v>
      </c>
      <c r="S7" s="56">
        <v>7</v>
      </c>
      <c r="T7" s="56">
        <v>6</v>
      </c>
      <c r="U7" s="119">
        <f t="shared" si="3"/>
        <v>0.8571428571428571</v>
      </c>
    </row>
    <row r="8" spans="1:21" ht="15.5" x14ac:dyDescent="0.35">
      <c r="A8" s="107">
        <v>23</v>
      </c>
      <c r="B8" s="61">
        <v>126</v>
      </c>
      <c r="C8" s="56">
        <v>103</v>
      </c>
      <c r="D8" s="60">
        <f t="shared" si="0"/>
        <v>0.81746031746031744</v>
      </c>
      <c r="E8" s="61">
        <v>10</v>
      </c>
      <c r="F8" s="61">
        <v>8</v>
      </c>
      <c r="G8" s="57">
        <f t="shared" si="4"/>
        <v>0.8</v>
      </c>
      <c r="H8" s="61">
        <v>30</v>
      </c>
      <c r="I8" s="61">
        <v>25</v>
      </c>
      <c r="J8" s="109">
        <f t="shared" si="5"/>
        <v>0.83333333333333337</v>
      </c>
      <c r="K8" s="3"/>
      <c r="L8" s="118" t="s">
        <v>38</v>
      </c>
      <c r="M8" s="56">
        <v>0</v>
      </c>
      <c r="N8" s="56">
        <v>0</v>
      </c>
      <c r="O8" s="57" t="s">
        <v>128</v>
      </c>
      <c r="P8" s="56">
        <v>1</v>
      </c>
      <c r="Q8" s="56">
        <v>1</v>
      </c>
      <c r="R8" s="60">
        <f t="shared" si="2"/>
        <v>1</v>
      </c>
      <c r="S8" s="61">
        <v>0</v>
      </c>
      <c r="T8" s="61">
        <v>0</v>
      </c>
      <c r="U8" s="109" t="s">
        <v>128</v>
      </c>
    </row>
    <row r="9" spans="1:21" ht="15.5" x14ac:dyDescent="0.35">
      <c r="A9" s="107">
        <v>22</v>
      </c>
      <c r="B9" s="61">
        <v>226</v>
      </c>
      <c r="C9" s="56">
        <v>186</v>
      </c>
      <c r="D9" s="60">
        <f t="shared" si="0"/>
        <v>0.82300884955752207</v>
      </c>
      <c r="E9" s="61">
        <v>49</v>
      </c>
      <c r="F9" s="61">
        <v>46</v>
      </c>
      <c r="G9" s="57">
        <f t="shared" si="4"/>
        <v>0.93877551020408168</v>
      </c>
      <c r="H9" s="61">
        <v>79</v>
      </c>
      <c r="I9" s="61">
        <v>70</v>
      </c>
      <c r="J9" s="109">
        <f t="shared" si="5"/>
        <v>0.88607594936708856</v>
      </c>
      <c r="K9" s="3"/>
      <c r="L9" s="118" t="s">
        <v>39</v>
      </c>
      <c r="M9" s="56">
        <v>265</v>
      </c>
      <c r="N9" s="56">
        <v>166</v>
      </c>
      <c r="O9" s="60">
        <f t="shared" si="1"/>
        <v>0.62641509433962261</v>
      </c>
      <c r="P9" s="56">
        <v>31</v>
      </c>
      <c r="Q9" s="56">
        <v>27</v>
      </c>
      <c r="R9" s="60">
        <f t="shared" si="2"/>
        <v>0.87096774193548387</v>
      </c>
      <c r="S9" s="56">
        <v>31</v>
      </c>
      <c r="T9" s="56">
        <v>26</v>
      </c>
      <c r="U9" s="119">
        <f t="shared" si="3"/>
        <v>0.83870967741935487</v>
      </c>
    </row>
    <row r="10" spans="1:21" ht="15.5" x14ac:dyDescent="0.35">
      <c r="A10" s="107">
        <v>21</v>
      </c>
      <c r="B10" s="61">
        <v>759</v>
      </c>
      <c r="C10" s="56">
        <v>610</v>
      </c>
      <c r="D10" s="60">
        <f t="shared" si="0"/>
        <v>0.80368906455862976</v>
      </c>
      <c r="E10" s="61">
        <v>89</v>
      </c>
      <c r="F10" s="61">
        <v>76</v>
      </c>
      <c r="G10" s="57">
        <f t="shared" si="4"/>
        <v>0.8539325842696629</v>
      </c>
      <c r="H10" s="61">
        <v>186</v>
      </c>
      <c r="I10" s="61">
        <v>156</v>
      </c>
      <c r="J10" s="109">
        <f t="shared" si="5"/>
        <v>0.83870967741935487</v>
      </c>
      <c r="K10" s="3"/>
      <c r="L10" s="118" t="s">
        <v>40</v>
      </c>
      <c r="M10" s="56">
        <v>713</v>
      </c>
      <c r="N10" s="56">
        <v>478</v>
      </c>
      <c r="O10" s="60">
        <f t="shared" si="1"/>
        <v>0.6704067321178121</v>
      </c>
      <c r="P10" s="56">
        <v>9</v>
      </c>
      <c r="Q10" s="56">
        <v>7</v>
      </c>
      <c r="R10" s="60">
        <f t="shared" si="2"/>
        <v>0.77777777777777779</v>
      </c>
      <c r="S10" s="56">
        <v>60</v>
      </c>
      <c r="T10" s="56">
        <v>51</v>
      </c>
      <c r="U10" s="119">
        <f t="shared" si="3"/>
        <v>0.85</v>
      </c>
    </row>
    <row r="11" spans="1:21" ht="15.5" x14ac:dyDescent="0.35">
      <c r="A11" s="107">
        <v>20</v>
      </c>
      <c r="B11" s="61">
        <v>564</v>
      </c>
      <c r="C11" s="56">
        <v>467</v>
      </c>
      <c r="D11" s="60">
        <f t="shared" si="0"/>
        <v>0.82801418439716312</v>
      </c>
      <c r="E11" s="61">
        <v>77</v>
      </c>
      <c r="F11" s="61">
        <v>59</v>
      </c>
      <c r="G11" s="57">
        <f t="shared" si="4"/>
        <v>0.76623376623376627</v>
      </c>
      <c r="H11" s="61">
        <v>125</v>
      </c>
      <c r="I11" s="61">
        <v>107</v>
      </c>
      <c r="J11" s="109">
        <f t="shared" si="5"/>
        <v>0.85599999999999998</v>
      </c>
      <c r="K11" s="3"/>
      <c r="L11" s="118" t="s">
        <v>41</v>
      </c>
      <c r="M11" s="56">
        <v>156</v>
      </c>
      <c r="N11" s="56">
        <v>95</v>
      </c>
      <c r="O11" s="60">
        <f t="shared" si="1"/>
        <v>0.60897435897435892</v>
      </c>
      <c r="P11" s="56">
        <v>13</v>
      </c>
      <c r="Q11" s="56">
        <v>9</v>
      </c>
      <c r="R11" s="60">
        <f t="shared" si="2"/>
        <v>0.69230769230769229</v>
      </c>
      <c r="S11" s="56">
        <v>48</v>
      </c>
      <c r="T11" s="56">
        <v>41</v>
      </c>
      <c r="U11" s="119">
        <f t="shared" si="3"/>
        <v>0.85416666666666663</v>
      </c>
    </row>
    <row r="12" spans="1:21" ht="15.5" x14ac:dyDescent="0.35">
      <c r="A12" s="107">
        <v>19</v>
      </c>
      <c r="B12" s="61">
        <v>929</v>
      </c>
      <c r="C12" s="56">
        <v>741</v>
      </c>
      <c r="D12" s="60">
        <f t="shared" si="0"/>
        <v>0.79763186221743809</v>
      </c>
      <c r="E12" s="61">
        <v>88</v>
      </c>
      <c r="F12" s="61">
        <v>82</v>
      </c>
      <c r="G12" s="57">
        <f t="shared" si="4"/>
        <v>0.93181818181818177</v>
      </c>
      <c r="H12" s="61">
        <v>197</v>
      </c>
      <c r="I12" s="61">
        <v>164</v>
      </c>
      <c r="J12" s="109">
        <f t="shared" si="5"/>
        <v>0.8324873096446701</v>
      </c>
      <c r="K12" s="3"/>
      <c r="L12" s="118" t="s">
        <v>42</v>
      </c>
      <c r="M12" s="56">
        <v>132</v>
      </c>
      <c r="N12" s="56">
        <v>84</v>
      </c>
      <c r="O12" s="60">
        <f t="shared" si="1"/>
        <v>0.63636363636363635</v>
      </c>
      <c r="P12" s="56">
        <v>6</v>
      </c>
      <c r="Q12" s="56">
        <v>6</v>
      </c>
      <c r="R12" s="60">
        <f t="shared" si="2"/>
        <v>1</v>
      </c>
      <c r="S12" s="56">
        <v>50</v>
      </c>
      <c r="T12" s="56">
        <v>45</v>
      </c>
      <c r="U12" s="119">
        <f t="shared" si="3"/>
        <v>0.9</v>
      </c>
    </row>
    <row r="13" spans="1:21" ht="15.5" x14ac:dyDescent="0.35">
      <c r="A13" s="107">
        <v>18</v>
      </c>
      <c r="B13" s="61">
        <v>853</v>
      </c>
      <c r="C13" s="56">
        <v>667</v>
      </c>
      <c r="D13" s="60">
        <f t="shared" si="0"/>
        <v>0.78194607268464245</v>
      </c>
      <c r="E13" s="61">
        <v>71</v>
      </c>
      <c r="F13" s="61">
        <v>50</v>
      </c>
      <c r="G13" s="57">
        <f t="shared" si="4"/>
        <v>0.70422535211267601</v>
      </c>
      <c r="H13" s="61">
        <v>184</v>
      </c>
      <c r="I13" s="61">
        <v>160</v>
      </c>
      <c r="J13" s="109">
        <f t="shared" si="5"/>
        <v>0.86956521739130432</v>
      </c>
      <c r="K13" s="3"/>
      <c r="L13" s="118" t="s">
        <v>43</v>
      </c>
      <c r="M13" s="68">
        <v>53</v>
      </c>
      <c r="N13" s="56">
        <v>41</v>
      </c>
      <c r="O13" s="60">
        <f t="shared" si="1"/>
        <v>0.77358490566037741</v>
      </c>
      <c r="P13" s="61">
        <v>0</v>
      </c>
      <c r="Q13" s="61">
        <v>0</v>
      </c>
      <c r="R13" s="57" t="s">
        <v>128</v>
      </c>
      <c r="S13" s="56">
        <v>10</v>
      </c>
      <c r="T13" s="56">
        <v>8</v>
      </c>
      <c r="U13" s="119">
        <f t="shared" si="3"/>
        <v>0.8</v>
      </c>
    </row>
    <row r="14" spans="1:21" ht="15.5" x14ac:dyDescent="0.35">
      <c r="A14" s="107">
        <v>17</v>
      </c>
      <c r="B14" s="61">
        <v>797</v>
      </c>
      <c r="C14" s="56">
        <v>599</v>
      </c>
      <c r="D14" s="60">
        <f t="shared" si="0"/>
        <v>0.75156838143036386</v>
      </c>
      <c r="E14" s="61">
        <v>66</v>
      </c>
      <c r="F14" s="61">
        <v>59</v>
      </c>
      <c r="G14" s="57">
        <f t="shared" si="4"/>
        <v>0.89393939393939392</v>
      </c>
      <c r="H14" s="61">
        <v>210</v>
      </c>
      <c r="I14" s="61">
        <v>180</v>
      </c>
      <c r="J14" s="109">
        <f t="shared" si="5"/>
        <v>0.8571428571428571</v>
      </c>
      <c r="K14" s="3"/>
      <c r="L14" s="118" t="s">
        <v>44</v>
      </c>
      <c r="M14" s="56">
        <v>6</v>
      </c>
      <c r="N14" s="56">
        <v>5</v>
      </c>
      <c r="O14" s="60">
        <f t="shared" si="1"/>
        <v>0.83333333333333337</v>
      </c>
      <c r="P14" s="56">
        <v>5</v>
      </c>
      <c r="Q14" s="56">
        <v>3</v>
      </c>
      <c r="R14" s="60">
        <f t="shared" si="2"/>
        <v>0.6</v>
      </c>
      <c r="S14" s="56">
        <v>4</v>
      </c>
      <c r="T14" s="56">
        <v>4</v>
      </c>
      <c r="U14" s="119">
        <f t="shared" si="3"/>
        <v>1</v>
      </c>
    </row>
    <row r="15" spans="1:21" s="3" customFormat="1" ht="15.5" x14ac:dyDescent="0.35">
      <c r="A15" s="107">
        <v>16</v>
      </c>
      <c r="B15" s="61">
        <v>591</v>
      </c>
      <c r="C15" s="56">
        <v>459</v>
      </c>
      <c r="D15" s="60">
        <f t="shared" si="0"/>
        <v>0.7766497461928934</v>
      </c>
      <c r="E15" s="61">
        <v>48</v>
      </c>
      <c r="F15" s="61">
        <v>43</v>
      </c>
      <c r="G15" s="57">
        <f t="shared" si="4"/>
        <v>0.89583333333333337</v>
      </c>
      <c r="H15" s="61">
        <v>101</v>
      </c>
      <c r="I15" s="61">
        <v>88</v>
      </c>
      <c r="J15" s="109">
        <f t="shared" si="5"/>
        <v>0.87128712871287128</v>
      </c>
      <c r="L15" s="118" t="s">
        <v>45</v>
      </c>
      <c r="M15" s="56">
        <v>307</v>
      </c>
      <c r="N15" s="56">
        <v>224</v>
      </c>
      <c r="O15" s="60">
        <f t="shared" si="1"/>
        <v>0.72964169381107491</v>
      </c>
      <c r="P15" s="56">
        <v>2</v>
      </c>
      <c r="Q15" s="56">
        <v>2</v>
      </c>
      <c r="R15" s="60">
        <f t="shared" si="2"/>
        <v>1</v>
      </c>
      <c r="S15" s="56">
        <v>48</v>
      </c>
      <c r="T15" s="56">
        <v>41</v>
      </c>
      <c r="U15" s="119">
        <f t="shared" si="3"/>
        <v>0.85416666666666663</v>
      </c>
    </row>
    <row r="16" spans="1:21" s="3" customFormat="1" ht="15.5" x14ac:dyDescent="0.35">
      <c r="A16" s="107">
        <v>15</v>
      </c>
      <c r="B16" s="61">
        <v>344</v>
      </c>
      <c r="C16" s="56">
        <v>51</v>
      </c>
      <c r="D16" s="60">
        <f t="shared" si="0"/>
        <v>0.14825581395348839</v>
      </c>
      <c r="E16" s="61">
        <v>29</v>
      </c>
      <c r="F16" s="61">
        <v>22</v>
      </c>
      <c r="G16" s="57">
        <f t="shared" si="4"/>
        <v>0.75862068965517238</v>
      </c>
      <c r="H16" s="61">
        <v>67</v>
      </c>
      <c r="I16" s="61">
        <v>55</v>
      </c>
      <c r="J16" s="109">
        <f t="shared" si="5"/>
        <v>0.82089552238805974</v>
      </c>
      <c r="L16" s="118" t="s">
        <v>46</v>
      </c>
      <c r="M16" s="56">
        <v>203</v>
      </c>
      <c r="N16" s="56">
        <v>124</v>
      </c>
      <c r="O16" s="60">
        <f t="shared" si="1"/>
        <v>0.61083743842364535</v>
      </c>
      <c r="P16" s="56">
        <v>15</v>
      </c>
      <c r="Q16" s="56">
        <v>13</v>
      </c>
      <c r="R16" s="60">
        <f t="shared" si="2"/>
        <v>0.8666666666666667</v>
      </c>
      <c r="S16" s="56">
        <v>16</v>
      </c>
      <c r="T16" s="56">
        <v>12</v>
      </c>
      <c r="U16" s="119">
        <f t="shared" si="3"/>
        <v>0.75</v>
      </c>
    </row>
    <row r="17" spans="1:21" s="3" customFormat="1" ht="15.5" x14ac:dyDescent="0.35">
      <c r="A17" s="107">
        <v>14</v>
      </c>
      <c r="B17" s="61">
        <v>185</v>
      </c>
      <c r="C17" s="56">
        <v>2</v>
      </c>
      <c r="D17" s="60">
        <f t="shared" si="0"/>
        <v>1.0810810810810811E-2</v>
      </c>
      <c r="E17" s="61">
        <v>8</v>
      </c>
      <c r="F17" s="61">
        <v>6</v>
      </c>
      <c r="G17" s="57">
        <f t="shared" si="4"/>
        <v>0.75</v>
      </c>
      <c r="H17" s="61">
        <v>48</v>
      </c>
      <c r="I17" s="61">
        <v>45</v>
      </c>
      <c r="J17" s="109">
        <f t="shared" si="5"/>
        <v>0.9375</v>
      </c>
      <c r="L17" s="118" t="s">
        <v>47</v>
      </c>
      <c r="M17" s="56">
        <v>2</v>
      </c>
      <c r="N17" s="56">
        <v>2</v>
      </c>
      <c r="O17" s="60">
        <f t="shared" si="1"/>
        <v>1</v>
      </c>
      <c r="P17" s="61">
        <v>0</v>
      </c>
      <c r="Q17" s="61">
        <v>0</v>
      </c>
      <c r="R17" s="57" t="s">
        <v>128</v>
      </c>
      <c r="S17" s="61">
        <v>0</v>
      </c>
      <c r="T17" s="61">
        <v>0</v>
      </c>
      <c r="U17" s="109" t="s">
        <v>128</v>
      </c>
    </row>
    <row r="18" spans="1:21" s="3" customFormat="1" ht="15.5" x14ac:dyDescent="0.35">
      <c r="A18" s="107">
        <v>13</v>
      </c>
      <c r="B18" s="61">
        <v>126</v>
      </c>
      <c r="C18" s="56">
        <v>2</v>
      </c>
      <c r="D18" s="60">
        <f t="shared" si="0"/>
        <v>1.5873015873015872E-2</v>
      </c>
      <c r="E18" s="61">
        <v>13</v>
      </c>
      <c r="F18" s="61">
        <v>11</v>
      </c>
      <c r="G18" s="57">
        <f t="shared" si="4"/>
        <v>0.84615384615384615</v>
      </c>
      <c r="H18" s="61">
        <v>29</v>
      </c>
      <c r="I18" s="61">
        <v>28</v>
      </c>
      <c r="J18" s="109">
        <f t="shared" si="5"/>
        <v>0.96551724137931039</v>
      </c>
      <c r="L18" s="118" t="s">
        <v>48</v>
      </c>
      <c r="M18" s="56">
        <v>26</v>
      </c>
      <c r="N18" s="56">
        <v>24</v>
      </c>
      <c r="O18" s="60">
        <f t="shared" si="1"/>
        <v>0.92307692307692313</v>
      </c>
      <c r="P18" s="56">
        <v>2</v>
      </c>
      <c r="Q18" s="56">
        <v>1</v>
      </c>
      <c r="R18" s="60">
        <f t="shared" si="2"/>
        <v>0.5</v>
      </c>
      <c r="S18" s="56">
        <v>4</v>
      </c>
      <c r="T18" s="56">
        <v>4</v>
      </c>
      <c r="U18" s="119">
        <f t="shared" si="3"/>
        <v>1</v>
      </c>
    </row>
    <row r="19" spans="1:21" s="3" customFormat="1" ht="15.5" x14ac:dyDescent="0.35">
      <c r="A19" s="107">
        <v>12</v>
      </c>
      <c r="B19" s="61">
        <v>171</v>
      </c>
      <c r="C19" s="56">
        <v>4</v>
      </c>
      <c r="D19" s="60">
        <f t="shared" si="0"/>
        <v>2.3391812865497075E-2</v>
      </c>
      <c r="E19" s="61">
        <v>3</v>
      </c>
      <c r="F19" s="61">
        <v>3</v>
      </c>
      <c r="G19" s="57">
        <f t="shared" si="4"/>
        <v>1</v>
      </c>
      <c r="H19" s="61">
        <v>51</v>
      </c>
      <c r="I19" s="61">
        <v>45</v>
      </c>
      <c r="J19" s="109">
        <f t="shared" si="5"/>
        <v>0.88235294117647056</v>
      </c>
      <c r="L19" s="118" t="s">
        <v>49</v>
      </c>
      <c r="M19" s="56">
        <v>78</v>
      </c>
      <c r="N19" s="56">
        <v>46</v>
      </c>
      <c r="O19" s="60">
        <f t="shared" si="1"/>
        <v>0.58974358974358976</v>
      </c>
      <c r="P19" s="56">
        <v>15</v>
      </c>
      <c r="Q19" s="56">
        <v>11</v>
      </c>
      <c r="R19" s="60">
        <f t="shared" si="2"/>
        <v>0.73333333333333328</v>
      </c>
      <c r="S19" s="56">
        <v>19</v>
      </c>
      <c r="T19" s="56">
        <v>17</v>
      </c>
      <c r="U19" s="119">
        <f t="shared" si="3"/>
        <v>0.89473684210526316</v>
      </c>
    </row>
    <row r="20" spans="1:21" s="3" customFormat="1" ht="15.5" x14ac:dyDescent="0.35">
      <c r="A20" s="107">
        <v>11</v>
      </c>
      <c r="B20" s="61">
        <v>86</v>
      </c>
      <c r="C20" s="56">
        <v>1</v>
      </c>
      <c r="D20" s="60">
        <f t="shared" si="0"/>
        <v>1.1627906976744186E-2</v>
      </c>
      <c r="E20" s="61">
        <v>4</v>
      </c>
      <c r="F20" s="61">
        <v>4</v>
      </c>
      <c r="G20" s="57">
        <f t="shared" si="4"/>
        <v>1</v>
      </c>
      <c r="H20" s="61">
        <v>30</v>
      </c>
      <c r="I20" s="61">
        <v>27</v>
      </c>
      <c r="J20" s="109">
        <f t="shared" si="5"/>
        <v>0.9</v>
      </c>
      <c r="L20" s="118" t="s">
        <v>50</v>
      </c>
      <c r="M20" s="56">
        <v>102</v>
      </c>
      <c r="N20" s="56">
        <v>62</v>
      </c>
      <c r="O20" s="60">
        <f t="shared" si="1"/>
        <v>0.60784313725490191</v>
      </c>
      <c r="P20" s="56">
        <v>9</v>
      </c>
      <c r="Q20" s="56">
        <v>7</v>
      </c>
      <c r="R20" s="60">
        <f t="shared" si="2"/>
        <v>0.77777777777777779</v>
      </c>
      <c r="S20" s="56">
        <v>31</v>
      </c>
      <c r="T20" s="56">
        <v>28</v>
      </c>
      <c r="U20" s="119">
        <f t="shared" si="3"/>
        <v>0.90322580645161288</v>
      </c>
    </row>
    <row r="21" spans="1:21" s="3" customFormat="1" ht="15.5" x14ac:dyDescent="0.35">
      <c r="A21" s="107">
        <v>10</v>
      </c>
      <c r="B21" s="61">
        <v>59</v>
      </c>
      <c r="C21" s="56">
        <v>1</v>
      </c>
      <c r="D21" s="60">
        <f t="shared" si="0"/>
        <v>1.6949152542372881E-2</v>
      </c>
      <c r="E21" s="61">
        <v>1</v>
      </c>
      <c r="F21" s="61">
        <v>1</v>
      </c>
      <c r="G21" s="57">
        <f t="shared" si="4"/>
        <v>1</v>
      </c>
      <c r="H21" s="61">
        <v>3</v>
      </c>
      <c r="I21" s="61">
        <v>2</v>
      </c>
      <c r="J21" s="109">
        <f t="shared" si="5"/>
        <v>0.66666666666666663</v>
      </c>
      <c r="L21" s="118" t="s">
        <v>51</v>
      </c>
      <c r="M21" s="56">
        <v>332</v>
      </c>
      <c r="N21" s="56">
        <v>251</v>
      </c>
      <c r="O21" s="60">
        <f t="shared" si="1"/>
        <v>0.75602409638554213</v>
      </c>
      <c r="P21" s="56">
        <v>12</v>
      </c>
      <c r="Q21" s="56">
        <v>10</v>
      </c>
      <c r="R21" s="60">
        <f t="shared" si="2"/>
        <v>0.83333333333333337</v>
      </c>
      <c r="S21" s="56">
        <v>64</v>
      </c>
      <c r="T21" s="56">
        <v>52</v>
      </c>
      <c r="U21" s="119">
        <f t="shared" si="3"/>
        <v>0.8125</v>
      </c>
    </row>
    <row r="22" spans="1:21" ht="15.5" x14ac:dyDescent="0.35">
      <c r="A22" s="107">
        <v>9</v>
      </c>
      <c r="B22" s="61">
        <v>25</v>
      </c>
      <c r="C22" s="56">
        <v>1</v>
      </c>
      <c r="D22" s="60">
        <f t="shared" si="0"/>
        <v>0.04</v>
      </c>
      <c r="E22" s="61">
        <v>0</v>
      </c>
      <c r="F22" s="61">
        <v>0</v>
      </c>
      <c r="G22" s="69" t="s">
        <v>128</v>
      </c>
      <c r="H22" s="61">
        <v>1</v>
      </c>
      <c r="I22" s="61">
        <v>0</v>
      </c>
      <c r="J22" s="109">
        <f t="shared" si="5"/>
        <v>0</v>
      </c>
      <c r="K22" s="3"/>
      <c r="L22" s="118" t="s">
        <v>52</v>
      </c>
      <c r="M22" s="56">
        <v>115</v>
      </c>
      <c r="N22" s="56">
        <v>78</v>
      </c>
      <c r="O22" s="60">
        <f t="shared" si="1"/>
        <v>0.67826086956521736</v>
      </c>
      <c r="P22" s="56">
        <v>6</v>
      </c>
      <c r="Q22" s="56">
        <v>3</v>
      </c>
      <c r="R22" s="60">
        <f t="shared" si="2"/>
        <v>0.5</v>
      </c>
      <c r="S22" s="56">
        <v>21</v>
      </c>
      <c r="T22" s="56">
        <v>18</v>
      </c>
      <c r="U22" s="119">
        <f t="shared" si="3"/>
        <v>0.8571428571428571</v>
      </c>
    </row>
    <row r="23" spans="1:21" s="3" customFormat="1" ht="15.5" x14ac:dyDescent="0.35">
      <c r="A23" s="107">
        <v>8</v>
      </c>
      <c r="B23" s="61">
        <v>20</v>
      </c>
      <c r="C23" s="56">
        <v>1</v>
      </c>
      <c r="D23" s="60">
        <f t="shared" si="0"/>
        <v>0.05</v>
      </c>
      <c r="E23" s="61">
        <v>2</v>
      </c>
      <c r="F23" s="61">
        <v>2</v>
      </c>
      <c r="G23" s="57">
        <f>F23/E23</f>
        <v>1</v>
      </c>
      <c r="H23" s="61">
        <v>12</v>
      </c>
      <c r="I23" s="61">
        <v>11</v>
      </c>
      <c r="J23" s="109">
        <f t="shared" si="5"/>
        <v>0.91666666666666663</v>
      </c>
      <c r="L23" s="118" t="s">
        <v>53</v>
      </c>
      <c r="M23" s="56">
        <v>64</v>
      </c>
      <c r="N23" s="56">
        <v>33</v>
      </c>
      <c r="O23" s="60">
        <f t="shared" si="1"/>
        <v>0.515625</v>
      </c>
      <c r="P23" s="56">
        <v>13</v>
      </c>
      <c r="Q23" s="56">
        <v>13</v>
      </c>
      <c r="R23" s="60">
        <f t="shared" si="2"/>
        <v>1</v>
      </c>
      <c r="S23" s="56">
        <v>8</v>
      </c>
      <c r="T23" s="56">
        <v>6</v>
      </c>
      <c r="U23" s="119">
        <f t="shared" si="3"/>
        <v>0.75</v>
      </c>
    </row>
    <row r="24" spans="1:21" ht="15.5" x14ac:dyDescent="0.35">
      <c r="A24" s="107">
        <v>7</v>
      </c>
      <c r="B24" s="61">
        <v>26</v>
      </c>
      <c r="C24" s="56">
        <v>0</v>
      </c>
      <c r="D24" s="60">
        <f t="shared" si="0"/>
        <v>0</v>
      </c>
      <c r="E24" s="61">
        <v>0</v>
      </c>
      <c r="F24" s="61">
        <v>0</v>
      </c>
      <c r="G24" s="69" t="s">
        <v>128</v>
      </c>
      <c r="H24" s="61">
        <v>17</v>
      </c>
      <c r="I24" s="61">
        <v>15</v>
      </c>
      <c r="J24" s="109">
        <f t="shared" si="5"/>
        <v>0.88235294117647056</v>
      </c>
      <c r="K24" s="3"/>
      <c r="L24" s="118" t="s">
        <v>54</v>
      </c>
      <c r="M24" s="56">
        <v>121</v>
      </c>
      <c r="N24" s="120">
        <v>65</v>
      </c>
      <c r="O24" s="60">
        <f t="shared" si="1"/>
        <v>0.53719008264462809</v>
      </c>
      <c r="P24" s="56">
        <v>28</v>
      </c>
      <c r="Q24" s="56">
        <v>26</v>
      </c>
      <c r="R24" s="60">
        <f t="shared" si="2"/>
        <v>0.9285714285714286</v>
      </c>
      <c r="S24" s="56">
        <v>19</v>
      </c>
      <c r="T24" s="56">
        <v>17</v>
      </c>
      <c r="U24" s="119">
        <f t="shared" si="3"/>
        <v>0.89473684210526316</v>
      </c>
    </row>
    <row r="25" spans="1:21" s="3" customFormat="1" ht="15.5" x14ac:dyDescent="0.35">
      <c r="A25" s="107">
        <v>6</v>
      </c>
      <c r="B25" s="61">
        <v>40</v>
      </c>
      <c r="C25" s="56">
        <v>1</v>
      </c>
      <c r="D25" s="60">
        <f t="shared" si="0"/>
        <v>2.5000000000000001E-2</v>
      </c>
      <c r="E25" s="61">
        <v>1</v>
      </c>
      <c r="F25" s="61">
        <v>1</v>
      </c>
      <c r="G25" s="57">
        <f>F25/E25</f>
        <v>1</v>
      </c>
      <c r="H25" s="61">
        <v>13</v>
      </c>
      <c r="I25" s="61">
        <v>13</v>
      </c>
      <c r="J25" s="109">
        <f t="shared" si="5"/>
        <v>1</v>
      </c>
      <c r="L25" s="118" t="s">
        <v>55</v>
      </c>
      <c r="M25" s="56">
        <v>112</v>
      </c>
      <c r="N25" s="56">
        <v>59</v>
      </c>
      <c r="O25" s="60">
        <f t="shared" si="1"/>
        <v>0.5267857142857143</v>
      </c>
      <c r="P25" s="56">
        <v>8</v>
      </c>
      <c r="Q25" s="56">
        <v>7</v>
      </c>
      <c r="R25" s="60">
        <f t="shared" si="2"/>
        <v>0.875</v>
      </c>
      <c r="S25" s="56">
        <v>20</v>
      </c>
      <c r="T25" s="56">
        <v>19</v>
      </c>
      <c r="U25" s="119">
        <f t="shared" si="3"/>
        <v>0.95</v>
      </c>
    </row>
    <row r="26" spans="1:21" s="3" customFormat="1" ht="15.5" x14ac:dyDescent="0.35">
      <c r="A26" s="107">
        <v>5</v>
      </c>
      <c r="B26" s="61">
        <v>10</v>
      </c>
      <c r="C26" s="56">
        <v>1</v>
      </c>
      <c r="D26" s="60">
        <f t="shared" si="0"/>
        <v>0.1</v>
      </c>
      <c r="E26" s="61">
        <v>0</v>
      </c>
      <c r="F26" s="61">
        <v>0</v>
      </c>
      <c r="G26" s="69" t="s">
        <v>128</v>
      </c>
      <c r="H26" s="61">
        <v>2</v>
      </c>
      <c r="I26" s="61">
        <v>2</v>
      </c>
      <c r="J26" s="109">
        <f t="shared" si="5"/>
        <v>1</v>
      </c>
      <c r="L26" s="118" t="s">
        <v>56</v>
      </c>
      <c r="M26" s="56">
        <v>90</v>
      </c>
      <c r="N26" s="56">
        <v>73</v>
      </c>
      <c r="O26" s="60">
        <f t="shared" si="1"/>
        <v>0.81111111111111112</v>
      </c>
      <c r="P26" s="56">
        <v>3</v>
      </c>
      <c r="Q26" s="56">
        <v>1</v>
      </c>
      <c r="R26" s="60">
        <f t="shared" si="2"/>
        <v>0.33333333333333331</v>
      </c>
      <c r="S26" s="56">
        <v>54</v>
      </c>
      <c r="T26" s="56">
        <v>47</v>
      </c>
      <c r="U26" s="119">
        <f t="shared" si="3"/>
        <v>0.87037037037037035</v>
      </c>
    </row>
    <row r="27" spans="1:21" s="3" customFormat="1" ht="15.5" x14ac:dyDescent="0.35">
      <c r="A27" s="107">
        <v>4</v>
      </c>
      <c r="B27" s="61">
        <v>2</v>
      </c>
      <c r="C27" s="56">
        <v>0</v>
      </c>
      <c r="D27" s="60">
        <f t="shared" si="0"/>
        <v>0</v>
      </c>
      <c r="E27" s="61">
        <v>0</v>
      </c>
      <c r="F27" s="61">
        <v>0</v>
      </c>
      <c r="G27" s="69" t="s">
        <v>128</v>
      </c>
      <c r="H27" s="61">
        <v>0</v>
      </c>
      <c r="I27" s="61">
        <v>0</v>
      </c>
      <c r="J27" s="108" t="s">
        <v>128</v>
      </c>
      <c r="L27" s="118" t="s">
        <v>57</v>
      </c>
      <c r="M27" s="56">
        <v>132</v>
      </c>
      <c r="N27" s="56">
        <v>100</v>
      </c>
      <c r="O27" s="60">
        <f t="shared" si="1"/>
        <v>0.75757575757575757</v>
      </c>
      <c r="P27" s="56">
        <v>4</v>
      </c>
      <c r="Q27" s="56">
        <v>3</v>
      </c>
      <c r="R27" s="60">
        <f t="shared" si="2"/>
        <v>0.75</v>
      </c>
      <c r="S27" s="56">
        <v>42</v>
      </c>
      <c r="T27" s="56">
        <v>35</v>
      </c>
      <c r="U27" s="119">
        <f t="shared" si="3"/>
        <v>0.83333333333333337</v>
      </c>
    </row>
    <row r="28" spans="1:21" s="3" customFormat="1" ht="15.5" x14ac:dyDescent="0.35">
      <c r="A28" s="107">
        <v>3</v>
      </c>
      <c r="B28" s="61">
        <v>15</v>
      </c>
      <c r="C28" s="56">
        <v>0</v>
      </c>
      <c r="D28" s="60">
        <f t="shared" si="0"/>
        <v>0</v>
      </c>
      <c r="E28" s="61">
        <v>0</v>
      </c>
      <c r="F28" s="61">
        <v>0</v>
      </c>
      <c r="G28" s="69" t="s">
        <v>128</v>
      </c>
      <c r="H28" s="61">
        <v>2</v>
      </c>
      <c r="I28" s="61">
        <v>1</v>
      </c>
      <c r="J28" s="109">
        <f>I28/H28</f>
        <v>0.5</v>
      </c>
      <c r="L28" s="118" t="s">
        <v>58</v>
      </c>
      <c r="M28" s="56">
        <v>27</v>
      </c>
      <c r="N28" s="56">
        <v>11</v>
      </c>
      <c r="O28" s="60">
        <f t="shared" si="1"/>
        <v>0.40740740740740738</v>
      </c>
      <c r="P28" s="56">
        <v>11</v>
      </c>
      <c r="Q28" s="56">
        <v>6</v>
      </c>
      <c r="R28" s="60">
        <f t="shared" si="2"/>
        <v>0.54545454545454541</v>
      </c>
      <c r="S28" s="56">
        <v>19</v>
      </c>
      <c r="T28" s="56">
        <v>17</v>
      </c>
      <c r="U28" s="119">
        <f t="shared" si="3"/>
        <v>0.89473684210526316</v>
      </c>
    </row>
    <row r="29" spans="1:21" s="3" customFormat="1" ht="15.5" x14ac:dyDescent="0.35">
      <c r="A29" s="107">
        <v>2</v>
      </c>
      <c r="B29" s="61">
        <v>1</v>
      </c>
      <c r="C29" s="56">
        <v>0</v>
      </c>
      <c r="D29" s="60">
        <f t="shared" si="0"/>
        <v>0</v>
      </c>
      <c r="E29" s="61">
        <v>0</v>
      </c>
      <c r="F29" s="61">
        <v>0</v>
      </c>
      <c r="G29" s="69" t="s">
        <v>128</v>
      </c>
      <c r="H29" s="61">
        <v>0</v>
      </c>
      <c r="I29" s="61">
        <v>0</v>
      </c>
      <c r="J29" s="108" t="s">
        <v>128</v>
      </c>
      <c r="L29" s="118" t="s">
        <v>59</v>
      </c>
      <c r="M29" s="56">
        <v>245</v>
      </c>
      <c r="N29" s="56">
        <v>109</v>
      </c>
      <c r="O29" s="60">
        <f t="shared" si="1"/>
        <v>0.44489795918367347</v>
      </c>
      <c r="P29" s="56">
        <v>26</v>
      </c>
      <c r="Q29" s="56">
        <v>22</v>
      </c>
      <c r="R29" s="60">
        <f t="shared" si="2"/>
        <v>0.84615384615384615</v>
      </c>
      <c r="S29" s="56">
        <v>44</v>
      </c>
      <c r="T29" s="56">
        <v>34</v>
      </c>
      <c r="U29" s="119">
        <f t="shared" si="3"/>
        <v>0.77272727272727271</v>
      </c>
    </row>
    <row r="30" spans="1:21" ht="15.5" x14ac:dyDescent="0.35">
      <c r="A30" s="107">
        <v>1</v>
      </c>
      <c r="B30" s="69">
        <v>0</v>
      </c>
      <c r="C30" s="56">
        <v>0</v>
      </c>
      <c r="D30" s="57" t="s">
        <v>128</v>
      </c>
      <c r="E30" s="61">
        <v>0</v>
      </c>
      <c r="F30" s="61">
        <v>0</v>
      </c>
      <c r="G30" s="69" t="s">
        <v>128</v>
      </c>
      <c r="H30" s="61">
        <v>0</v>
      </c>
      <c r="I30" s="61">
        <v>0</v>
      </c>
      <c r="J30" s="108" t="s">
        <v>128</v>
      </c>
      <c r="K30" s="3"/>
      <c r="L30" s="118" t="s">
        <v>60</v>
      </c>
      <c r="M30" s="56">
        <v>141</v>
      </c>
      <c r="N30" s="56">
        <v>94</v>
      </c>
      <c r="O30" s="60">
        <f t="shared" si="1"/>
        <v>0.66666666666666663</v>
      </c>
      <c r="P30" s="56">
        <v>17</v>
      </c>
      <c r="Q30" s="56">
        <v>15</v>
      </c>
      <c r="R30" s="60">
        <f t="shared" si="2"/>
        <v>0.88235294117647056</v>
      </c>
      <c r="S30" s="56">
        <v>37</v>
      </c>
      <c r="T30" s="56">
        <v>34</v>
      </c>
      <c r="U30" s="119">
        <f t="shared" si="3"/>
        <v>0.91891891891891897</v>
      </c>
    </row>
    <row r="31" spans="1:21" s="3" customFormat="1" ht="15.5" x14ac:dyDescent="0.35">
      <c r="A31" s="107" t="s">
        <v>133</v>
      </c>
      <c r="B31" s="61">
        <v>11</v>
      </c>
      <c r="C31" s="56">
        <v>0</v>
      </c>
      <c r="D31" s="60">
        <f>C31/B31</f>
        <v>0</v>
      </c>
      <c r="E31" s="61">
        <v>0</v>
      </c>
      <c r="F31" s="61">
        <v>0</v>
      </c>
      <c r="G31" s="69" t="s">
        <v>128</v>
      </c>
      <c r="H31" s="61">
        <v>2</v>
      </c>
      <c r="I31" s="61">
        <v>0</v>
      </c>
      <c r="J31" s="108" t="s">
        <v>128</v>
      </c>
      <c r="L31" s="118" t="s">
        <v>61</v>
      </c>
      <c r="M31" s="56">
        <v>255</v>
      </c>
      <c r="N31" s="56">
        <v>200</v>
      </c>
      <c r="O31" s="60">
        <f t="shared" si="1"/>
        <v>0.78431372549019607</v>
      </c>
      <c r="P31" s="56">
        <v>17</v>
      </c>
      <c r="Q31" s="56">
        <v>13</v>
      </c>
      <c r="R31" s="60">
        <f t="shared" si="2"/>
        <v>0.76470588235294112</v>
      </c>
      <c r="S31" s="56">
        <v>36</v>
      </c>
      <c r="T31" s="56">
        <v>31</v>
      </c>
      <c r="U31" s="119">
        <f t="shared" si="3"/>
        <v>0.86111111111111116</v>
      </c>
    </row>
    <row r="32" spans="1:21" ht="15.5" x14ac:dyDescent="0.35">
      <c r="A32" s="48" t="s">
        <v>31</v>
      </c>
      <c r="B32" s="106"/>
      <c r="C32" s="106"/>
      <c r="D32" s="106"/>
      <c r="E32" s="110"/>
      <c r="F32" s="110"/>
      <c r="G32" s="111"/>
      <c r="H32" s="110"/>
      <c r="I32" s="110"/>
      <c r="J32" s="112"/>
      <c r="K32" s="3"/>
      <c r="L32" s="118" t="s">
        <v>62</v>
      </c>
      <c r="M32" s="56">
        <v>5</v>
      </c>
      <c r="N32" s="56">
        <v>3</v>
      </c>
      <c r="O32" s="60">
        <f t="shared" si="1"/>
        <v>0.6</v>
      </c>
      <c r="P32" s="56">
        <v>1</v>
      </c>
      <c r="Q32" s="121">
        <v>0</v>
      </c>
      <c r="R32" s="60">
        <f t="shared" si="2"/>
        <v>0</v>
      </c>
      <c r="S32" s="61">
        <v>0</v>
      </c>
      <c r="T32" s="61">
        <v>0</v>
      </c>
      <c r="U32" s="109" t="s">
        <v>128</v>
      </c>
    </row>
    <row r="33" spans="1:21" s="3" customFormat="1" ht="15.5" x14ac:dyDescent="0.35">
      <c r="A33" s="107" t="s">
        <v>32</v>
      </c>
      <c r="B33" s="56">
        <v>2059</v>
      </c>
      <c r="C33" s="56">
        <v>1248</v>
      </c>
      <c r="D33" s="60">
        <f t="shared" ref="D33:D50" si="6">C33/B33</f>
        <v>0.60611947547353084</v>
      </c>
      <c r="E33" s="61">
        <v>563</v>
      </c>
      <c r="F33" s="61">
        <v>477</v>
      </c>
      <c r="G33" s="57">
        <f t="shared" ref="G33" si="7">F33/E33</f>
        <v>0.84724689165186506</v>
      </c>
      <c r="H33" s="61">
        <v>290</v>
      </c>
      <c r="I33" s="61">
        <v>248</v>
      </c>
      <c r="J33" s="109">
        <f t="shared" ref="J33:J44" si="8">I33/H33</f>
        <v>0.85517241379310349</v>
      </c>
      <c r="L33" s="118" t="s">
        <v>63</v>
      </c>
      <c r="M33" s="56">
        <v>74</v>
      </c>
      <c r="N33" s="56">
        <v>50</v>
      </c>
      <c r="O33" s="60">
        <f t="shared" si="1"/>
        <v>0.67567567567567566</v>
      </c>
      <c r="P33" s="56">
        <v>11</v>
      </c>
      <c r="Q33" s="56">
        <v>9</v>
      </c>
      <c r="R33" s="60">
        <f t="shared" si="2"/>
        <v>0.81818181818181823</v>
      </c>
      <c r="S33" s="56">
        <v>1</v>
      </c>
      <c r="T33" s="56">
        <v>1</v>
      </c>
      <c r="U33" s="119">
        <f t="shared" si="3"/>
        <v>1</v>
      </c>
    </row>
    <row r="34" spans="1:21" ht="15.5" x14ac:dyDescent="0.35">
      <c r="A34" s="107" t="s">
        <v>33</v>
      </c>
      <c r="B34" s="56">
        <v>4411</v>
      </c>
      <c r="C34" s="56">
        <v>3032</v>
      </c>
      <c r="D34" s="60">
        <f t="shared" si="6"/>
        <v>0.68737247789616862</v>
      </c>
      <c r="E34" s="61">
        <v>0</v>
      </c>
      <c r="F34" s="61">
        <v>0</v>
      </c>
      <c r="G34" s="57" t="s">
        <v>128</v>
      </c>
      <c r="H34" s="61">
        <v>1113</v>
      </c>
      <c r="I34" s="61">
        <v>958</v>
      </c>
      <c r="J34" s="109">
        <f t="shared" si="8"/>
        <v>0.86073674752920037</v>
      </c>
      <c r="K34" s="3"/>
      <c r="L34" s="118" t="s">
        <v>64</v>
      </c>
      <c r="M34" s="56">
        <v>66</v>
      </c>
      <c r="N34" s="56">
        <v>45</v>
      </c>
      <c r="O34" s="60">
        <f t="shared" si="1"/>
        <v>0.68181818181818177</v>
      </c>
      <c r="P34" s="56">
        <v>16</v>
      </c>
      <c r="Q34" s="56">
        <v>12</v>
      </c>
      <c r="R34" s="60">
        <f t="shared" si="2"/>
        <v>0.75</v>
      </c>
      <c r="S34" s="56">
        <v>13</v>
      </c>
      <c r="T34" s="56">
        <v>12</v>
      </c>
      <c r="U34" s="119">
        <f t="shared" si="3"/>
        <v>0.92307692307692313</v>
      </c>
    </row>
    <row r="35" spans="1:21" s="3" customFormat="1" ht="15.5" x14ac:dyDescent="0.35">
      <c r="A35" s="48" t="s">
        <v>30</v>
      </c>
      <c r="B35" s="106"/>
      <c r="C35" s="106"/>
      <c r="D35" s="106"/>
      <c r="E35" s="110"/>
      <c r="F35" s="110"/>
      <c r="G35" s="111"/>
      <c r="H35" s="110"/>
      <c r="I35" s="110"/>
      <c r="J35" s="112"/>
      <c r="L35" s="118" t="s">
        <v>65</v>
      </c>
      <c r="M35" s="56">
        <v>150</v>
      </c>
      <c r="N35" s="56">
        <v>99</v>
      </c>
      <c r="O35" s="60">
        <f t="shared" si="1"/>
        <v>0.66</v>
      </c>
      <c r="P35" s="56">
        <v>10</v>
      </c>
      <c r="Q35" s="56">
        <v>9</v>
      </c>
      <c r="R35" s="60">
        <f t="shared" si="2"/>
        <v>0.9</v>
      </c>
      <c r="S35" s="56">
        <v>43</v>
      </c>
      <c r="T35" s="56">
        <v>38</v>
      </c>
      <c r="U35" s="119">
        <f t="shared" si="3"/>
        <v>0.88372093023255816</v>
      </c>
    </row>
    <row r="36" spans="1:21" ht="15.5" x14ac:dyDescent="0.35">
      <c r="A36" s="107" t="s">
        <v>112</v>
      </c>
      <c r="B36" s="56">
        <v>282</v>
      </c>
      <c r="C36" s="56">
        <v>235</v>
      </c>
      <c r="D36" s="60">
        <f t="shared" si="6"/>
        <v>0.83333333333333337</v>
      </c>
      <c r="E36" s="61">
        <v>119</v>
      </c>
      <c r="F36" s="61">
        <v>109</v>
      </c>
      <c r="G36" s="57">
        <f t="shared" ref="G36:G43" si="9">F36/E36</f>
        <v>0.91596638655462181</v>
      </c>
      <c r="H36" s="61">
        <v>62</v>
      </c>
      <c r="I36" s="61">
        <v>50</v>
      </c>
      <c r="J36" s="109">
        <f t="shared" si="8"/>
        <v>0.80645161290322576</v>
      </c>
      <c r="K36" s="3"/>
      <c r="L36" s="118" t="s">
        <v>66</v>
      </c>
      <c r="M36" s="56">
        <v>12</v>
      </c>
      <c r="N36" s="56">
        <v>7</v>
      </c>
      <c r="O36" s="60">
        <f t="shared" si="1"/>
        <v>0.58333333333333337</v>
      </c>
      <c r="P36" s="56">
        <v>10</v>
      </c>
      <c r="Q36" s="56">
        <v>8</v>
      </c>
      <c r="R36" s="60">
        <f t="shared" si="2"/>
        <v>0.8</v>
      </c>
      <c r="S36" s="56">
        <v>8</v>
      </c>
      <c r="T36" s="56">
        <v>8</v>
      </c>
      <c r="U36" s="119">
        <f t="shared" si="3"/>
        <v>1</v>
      </c>
    </row>
    <row r="37" spans="1:21" s="3" customFormat="1" ht="15.5" x14ac:dyDescent="0.35">
      <c r="A37" s="113" t="s">
        <v>113</v>
      </c>
      <c r="B37" s="56">
        <v>394</v>
      </c>
      <c r="C37" s="56">
        <v>224</v>
      </c>
      <c r="D37" s="60">
        <f t="shared" si="6"/>
        <v>0.56852791878172593</v>
      </c>
      <c r="E37" s="61">
        <v>22</v>
      </c>
      <c r="F37" s="61">
        <v>19</v>
      </c>
      <c r="G37" s="57">
        <f t="shared" si="9"/>
        <v>0.86363636363636365</v>
      </c>
      <c r="H37" s="61">
        <v>17</v>
      </c>
      <c r="I37" s="61">
        <v>15</v>
      </c>
      <c r="J37" s="109">
        <f t="shared" si="8"/>
        <v>0.88235294117647056</v>
      </c>
      <c r="L37" s="118" t="s">
        <v>67</v>
      </c>
      <c r="M37" s="56">
        <v>22</v>
      </c>
      <c r="N37" s="56">
        <v>14</v>
      </c>
      <c r="O37" s="60">
        <f t="shared" si="1"/>
        <v>0.63636363636363635</v>
      </c>
      <c r="P37" s="56">
        <v>6</v>
      </c>
      <c r="Q37" s="56">
        <v>6</v>
      </c>
      <c r="R37" s="60">
        <f t="shared" si="2"/>
        <v>1</v>
      </c>
      <c r="S37" s="56">
        <v>11</v>
      </c>
      <c r="T37" s="56">
        <v>10</v>
      </c>
      <c r="U37" s="119">
        <f t="shared" si="3"/>
        <v>0.90909090909090906</v>
      </c>
    </row>
    <row r="38" spans="1:21" s="3" customFormat="1" ht="15.5" x14ac:dyDescent="0.35">
      <c r="A38" s="113" t="s">
        <v>114</v>
      </c>
      <c r="B38" s="56">
        <v>721</v>
      </c>
      <c r="C38" s="56">
        <v>451</v>
      </c>
      <c r="D38" s="60">
        <f t="shared" si="6"/>
        <v>0.62552011095700422</v>
      </c>
      <c r="E38" s="61">
        <v>127</v>
      </c>
      <c r="F38" s="61">
        <v>108</v>
      </c>
      <c r="G38" s="57">
        <f t="shared" si="9"/>
        <v>0.85039370078740162</v>
      </c>
      <c r="H38" s="61">
        <v>249</v>
      </c>
      <c r="I38" s="61">
        <v>213</v>
      </c>
      <c r="J38" s="109">
        <f t="shared" si="8"/>
        <v>0.85542168674698793</v>
      </c>
      <c r="L38" s="118" t="s">
        <v>68</v>
      </c>
      <c r="M38" s="56">
        <v>9</v>
      </c>
      <c r="N38" s="56">
        <v>5</v>
      </c>
      <c r="O38" s="60">
        <f t="shared" si="1"/>
        <v>0.55555555555555558</v>
      </c>
      <c r="P38" s="56">
        <v>4</v>
      </c>
      <c r="Q38" s="56">
        <v>4</v>
      </c>
      <c r="R38" s="60">
        <f t="shared" si="2"/>
        <v>1</v>
      </c>
      <c r="S38" s="56">
        <v>1</v>
      </c>
      <c r="T38" s="56">
        <v>1</v>
      </c>
      <c r="U38" s="119">
        <f t="shared" si="3"/>
        <v>1</v>
      </c>
    </row>
    <row r="39" spans="1:21" s="3" customFormat="1" ht="15.5" x14ac:dyDescent="0.35">
      <c r="A39" s="107" t="s">
        <v>115</v>
      </c>
      <c r="B39" s="56">
        <v>490</v>
      </c>
      <c r="C39" s="56">
        <v>277</v>
      </c>
      <c r="D39" s="60">
        <f t="shared" si="6"/>
        <v>0.5653061224489796</v>
      </c>
      <c r="E39" s="61">
        <v>17</v>
      </c>
      <c r="F39" s="61">
        <v>13</v>
      </c>
      <c r="G39" s="57">
        <f t="shared" si="9"/>
        <v>0.76470588235294112</v>
      </c>
      <c r="H39" s="61">
        <v>105</v>
      </c>
      <c r="I39" s="61">
        <v>99</v>
      </c>
      <c r="J39" s="109">
        <f t="shared" si="8"/>
        <v>0.94285714285714284</v>
      </c>
      <c r="L39" s="118" t="s">
        <v>69</v>
      </c>
      <c r="M39" s="56">
        <v>49</v>
      </c>
      <c r="N39" s="56">
        <v>23</v>
      </c>
      <c r="O39" s="60">
        <f t="shared" si="1"/>
        <v>0.46938775510204084</v>
      </c>
      <c r="P39" s="61">
        <v>0</v>
      </c>
      <c r="Q39" s="61">
        <v>0</v>
      </c>
      <c r="R39" s="57" t="s">
        <v>128</v>
      </c>
      <c r="S39" s="56">
        <v>12</v>
      </c>
      <c r="T39" s="56">
        <v>9</v>
      </c>
      <c r="U39" s="119">
        <f t="shared" si="3"/>
        <v>0.75</v>
      </c>
    </row>
    <row r="40" spans="1:21" s="3" customFormat="1" ht="15.5" x14ac:dyDescent="0.35">
      <c r="A40" s="107" t="s">
        <v>116</v>
      </c>
      <c r="B40" s="56">
        <v>209</v>
      </c>
      <c r="C40" s="56">
        <v>56</v>
      </c>
      <c r="D40" s="60">
        <f t="shared" si="6"/>
        <v>0.26794258373205743</v>
      </c>
      <c r="E40" s="61">
        <v>13</v>
      </c>
      <c r="F40" s="61">
        <v>10</v>
      </c>
      <c r="G40" s="57">
        <f t="shared" si="9"/>
        <v>0.76923076923076927</v>
      </c>
      <c r="H40" s="61">
        <v>66</v>
      </c>
      <c r="I40" s="61">
        <v>56</v>
      </c>
      <c r="J40" s="109">
        <f t="shared" si="8"/>
        <v>0.84848484848484851</v>
      </c>
      <c r="L40" s="118" t="s">
        <v>70</v>
      </c>
      <c r="M40" s="56">
        <v>101</v>
      </c>
      <c r="N40" s="56">
        <v>76</v>
      </c>
      <c r="O40" s="60">
        <f t="shared" si="1"/>
        <v>0.75247524752475248</v>
      </c>
      <c r="P40" s="56">
        <v>47</v>
      </c>
      <c r="Q40" s="56">
        <v>45</v>
      </c>
      <c r="R40" s="60">
        <f t="shared" si="2"/>
        <v>0.95744680851063835</v>
      </c>
      <c r="S40" s="56">
        <v>18</v>
      </c>
      <c r="T40" s="56">
        <v>16</v>
      </c>
      <c r="U40" s="119">
        <f t="shared" si="3"/>
        <v>0.88888888888888884</v>
      </c>
    </row>
    <row r="41" spans="1:21" s="3" customFormat="1" ht="15.5" x14ac:dyDescent="0.35">
      <c r="A41" s="113" t="s">
        <v>117</v>
      </c>
      <c r="B41" s="56">
        <v>31</v>
      </c>
      <c r="C41" s="56">
        <v>13</v>
      </c>
      <c r="D41" s="60">
        <f t="shared" si="6"/>
        <v>0.41935483870967744</v>
      </c>
      <c r="E41" s="61">
        <v>1</v>
      </c>
      <c r="F41" s="61">
        <v>1</v>
      </c>
      <c r="G41" s="57">
        <f t="shared" si="9"/>
        <v>1</v>
      </c>
      <c r="H41" s="61">
        <v>2</v>
      </c>
      <c r="I41" s="61">
        <v>2</v>
      </c>
      <c r="J41" s="109">
        <f t="shared" si="8"/>
        <v>1</v>
      </c>
      <c r="L41" s="118" t="s">
        <v>71</v>
      </c>
      <c r="M41" s="56">
        <v>39</v>
      </c>
      <c r="N41" s="56">
        <v>31</v>
      </c>
      <c r="O41" s="60">
        <f t="shared" si="1"/>
        <v>0.79487179487179482</v>
      </c>
      <c r="P41" s="56">
        <v>5</v>
      </c>
      <c r="Q41" s="56">
        <v>4</v>
      </c>
      <c r="R41" s="60">
        <f t="shared" si="2"/>
        <v>0.8</v>
      </c>
      <c r="S41" s="56">
        <v>21</v>
      </c>
      <c r="T41" s="56">
        <v>16</v>
      </c>
      <c r="U41" s="119">
        <f t="shared" si="3"/>
        <v>0.76190476190476186</v>
      </c>
    </row>
    <row r="42" spans="1:21" s="3" customFormat="1" ht="15.5" x14ac:dyDescent="0.35">
      <c r="A42" s="113" t="s">
        <v>118</v>
      </c>
      <c r="B42" s="56">
        <v>111</v>
      </c>
      <c r="C42" s="56">
        <v>79</v>
      </c>
      <c r="D42" s="60">
        <f t="shared" si="6"/>
        <v>0.71171171171171166</v>
      </c>
      <c r="E42" s="61">
        <v>0</v>
      </c>
      <c r="F42" s="61">
        <v>0</v>
      </c>
      <c r="G42" s="57" t="s">
        <v>128</v>
      </c>
      <c r="H42" s="61">
        <v>14</v>
      </c>
      <c r="I42" s="61">
        <v>11</v>
      </c>
      <c r="J42" s="109">
        <f t="shared" si="8"/>
        <v>0.7857142857142857</v>
      </c>
      <c r="L42" s="118" t="s">
        <v>72</v>
      </c>
      <c r="M42" s="56">
        <v>502</v>
      </c>
      <c r="N42" s="56">
        <v>348</v>
      </c>
      <c r="O42" s="60">
        <f t="shared" si="1"/>
        <v>0.69322709163346619</v>
      </c>
      <c r="P42" s="56">
        <v>16</v>
      </c>
      <c r="Q42" s="56">
        <v>15</v>
      </c>
      <c r="R42" s="60">
        <f t="shared" si="2"/>
        <v>0.9375</v>
      </c>
      <c r="S42" s="56">
        <v>135</v>
      </c>
      <c r="T42" s="56">
        <v>123</v>
      </c>
      <c r="U42" s="119">
        <f t="shared" si="3"/>
        <v>0.91111111111111109</v>
      </c>
    </row>
    <row r="43" spans="1:21" s="3" customFormat="1" ht="15.5" x14ac:dyDescent="0.35">
      <c r="A43" s="113" t="s">
        <v>119</v>
      </c>
      <c r="B43" s="56">
        <v>3803</v>
      </c>
      <c r="C43" s="56">
        <v>2733</v>
      </c>
      <c r="D43" s="60">
        <f t="shared" si="6"/>
        <v>0.71864317643965292</v>
      </c>
      <c r="E43" s="61">
        <v>226</v>
      </c>
      <c r="F43" s="61">
        <v>186</v>
      </c>
      <c r="G43" s="57">
        <f t="shared" si="9"/>
        <v>0.82300884955752207</v>
      </c>
      <c r="H43" s="61">
        <v>654</v>
      </c>
      <c r="I43" s="61">
        <v>563</v>
      </c>
      <c r="J43" s="109">
        <f t="shared" si="8"/>
        <v>0.86085626911314983</v>
      </c>
      <c r="L43" s="118" t="s">
        <v>73</v>
      </c>
      <c r="M43" s="56">
        <v>168</v>
      </c>
      <c r="N43" s="56">
        <v>102</v>
      </c>
      <c r="O43" s="60">
        <f t="shared" si="1"/>
        <v>0.6071428571428571</v>
      </c>
      <c r="P43" s="56">
        <v>22</v>
      </c>
      <c r="Q43" s="56">
        <v>20</v>
      </c>
      <c r="R43" s="60">
        <f t="shared" si="2"/>
        <v>0.90909090909090906</v>
      </c>
      <c r="S43" s="56">
        <v>52</v>
      </c>
      <c r="T43" s="56">
        <v>47</v>
      </c>
      <c r="U43" s="119">
        <f t="shared" si="3"/>
        <v>0.90384615384615385</v>
      </c>
    </row>
    <row r="44" spans="1:21" s="3" customFormat="1" ht="15.5" x14ac:dyDescent="0.35">
      <c r="A44" s="107" t="s">
        <v>120</v>
      </c>
      <c r="B44" s="56">
        <v>10</v>
      </c>
      <c r="C44" s="56">
        <v>5</v>
      </c>
      <c r="D44" s="60">
        <f t="shared" si="6"/>
        <v>0.5</v>
      </c>
      <c r="E44" s="61">
        <v>0</v>
      </c>
      <c r="F44" s="61">
        <v>0</v>
      </c>
      <c r="G44" s="57" t="s">
        <v>128</v>
      </c>
      <c r="H44" s="61">
        <v>1</v>
      </c>
      <c r="I44" s="61">
        <v>0</v>
      </c>
      <c r="J44" s="109">
        <f t="shared" si="8"/>
        <v>0</v>
      </c>
      <c r="L44" s="118" t="s">
        <v>74</v>
      </c>
      <c r="M44" s="56">
        <v>162</v>
      </c>
      <c r="N44" s="56">
        <v>109</v>
      </c>
      <c r="O44" s="60">
        <f t="shared" si="1"/>
        <v>0.6728395061728395</v>
      </c>
      <c r="P44" s="56">
        <v>31</v>
      </c>
      <c r="Q44" s="56">
        <v>27</v>
      </c>
      <c r="R44" s="60">
        <f t="shared" si="2"/>
        <v>0.87096774193548387</v>
      </c>
      <c r="S44" s="56">
        <v>32</v>
      </c>
      <c r="T44" s="56">
        <v>29</v>
      </c>
      <c r="U44" s="119">
        <f t="shared" si="3"/>
        <v>0.90625</v>
      </c>
    </row>
    <row r="45" spans="1:21" s="3" customFormat="1" ht="15.5" x14ac:dyDescent="0.35">
      <c r="A45" s="107" t="s">
        <v>121</v>
      </c>
      <c r="B45" s="56">
        <v>3</v>
      </c>
      <c r="C45" s="56">
        <v>2</v>
      </c>
      <c r="D45" s="60">
        <f t="shared" si="6"/>
        <v>0.66666666666666663</v>
      </c>
      <c r="E45" s="61">
        <v>0</v>
      </c>
      <c r="F45" s="61">
        <v>0</v>
      </c>
      <c r="G45" s="57" t="s">
        <v>128</v>
      </c>
      <c r="H45" s="61">
        <v>0</v>
      </c>
      <c r="I45" s="61">
        <v>0</v>
      </c>
      <c r="J45" s="108" t="s">
        <v>128</v>
      </c>
      <c r="L45" s="118" t="s">
        <v>75</v>
      </c>
      <c r="M45" s="56">
        <v>124</v>
      </c>
      <c r="N45" s="56">
        <v>80</v>
      </c>
      <c r="O45" s="60">
        <f t="shared" si="1"/>
        <v>0.64516129032258063</v>
      </c>
      <c r="P45" s="56">
        <v>24</v>
      </c>
      <c r="Q45" s="56">
        <v>20</v>
      </c>
      <c r="R45" s="60">
        <f t="shared" si="2"/>
        <v>0.83333333333333337</v>
      </c>
      <c r="S45" s="56">
        <v>65</v>
      </c>
      <c r="T45" s="56">
        <v>57</v>
      </c>
      <c r="U45" s="119">
        <f t="shared" si="3"/>
        <v>0.87692307692307692</v>
      </c>
    </row>
    <row r="46" spans="1:21" s="3" customFormat="1" ht="15.5" x14ac:dyDescent="0.35">
      <c r="A46" s="107" t="s">
        <v>122</v>
      </c>
      <c r="B46" s="56">
        <v>1</v>
      </c>
      <c r="C46" s="56">
        <v>0</v>
      </c>
      <c r="D46" s="60">
        <f t="shared" si="6"/>
        <v>0</v>
      </c>
      <c r="E46" s="61">
        <v>0</v>
      </c>
      <c r="F46" s="61">
        <v>0</v>
      </c>
      <c r="G46" s="57" t="s">
        <v>128</v>
      </c>
      <c r="H46" s="61">
        <v>0</v>
      </c>
      <c r="I46" s="61">
        <v>0</v>
      </c>
      <c r="J46" s="108" t="s">
        <v>128</v>
      </c>
      <c r="L46" s="118" t="s">
        <v>76</v>
      </c>
      <c r="M46" s="56">
        <v>146</v>
      </c>
      <c r="N46" s="56">
        <v>77</v>
      </c>
      <c r="O46" s="60">
        <f t="shared" si="1"/>
        <v>0.5273972602739726</v>
      </c>
      <c r="P46" s="56">
        <v>4</v>
      </c>
      <c r="Q46" s="56">
        <v>4</v>
      </c>
      <c r="R46" s="60">
        <f t="shared" si="2"/>
        <v>1</v>
      </c>
      <c r="S46" s="56">
        <v>30</v>
      </c>
      <c r="T46" s="56">
        <v>25</v>
      </c>
      <c r="U46" s="119">
        <f t="shared" si="3"/>
        <v>0.83333333333333337</v>
      </c>
    </row>
    <row r="47" spans="1:21" s="3" customFormat="1" ht="15.5" x14ac:dyDescent="0.35">
      <c r="A47" s="107" t="s">
        <v>123</v>
      </c>
      <c r="B47" s="56">
        <v>288</v>
      </c>
      <c r="C47" s="56">
        <v>140</v>
      </c>
      <c r="D47" s="60">
        <f t="shared" si="6"/>
        <v>0.4861111111111111</v>
      </c>
      <c r="E47" s="61">
        <v>17</v>
      </c>
      <c r="F47" s="61">
        <v>13</v>
      </c>
      <c r="G47" s="57">
        <f t="shared" ref="G47" si="10">F47/E47</f>
        <v>0.76470588235294112</v>
      </c>
      <c r="H47" s="61">
        <v>42</v>
      </c>
      <c r="I47" s="61">
        <v>37</v>
      </c>
      <c r="J47" s="109">
        <f t="shared" ref="J47" si="11">I47/H47</f>
        <v>0.88095238095238093</v>
      </c>
      <c r="L47" s="118" t="s">
        <v>77</v>
      </c>
      <c r="M47" s="56">
        <v>36</v>
      </c>
      <c r="N47" s="56">
        <v>28</v>
      </c>
      <c r="O47" s="60">
        <f t="shared" si="1"/>
        <v>0.77777777777777779</v>
      </c>
      <c r="P47" s="61">
        <v>0</v>
      </c>
      <c r="Q47" s="61">
        <v>0</v>
      </c>
      <c r="R47" s="57" t="s">
        <v>128</v>
      </c>
      <c r="S47" s="56">
        <v>19</v>
      </c>
      <c r="T47" s="56">
        <v>17</v>
      </c>
      <c r="U47" s="119">
        <f t="shared" si="3"/>
        <v>0.89473684210526316</v>
      </c>
    </row>
    <row r="48" spans="1:21" s="3" customFormat="1" ht="15.5" x14ac:dyDescent="0.35">
      <c r="A48" s="107" t="s">
        <v>124</v>
      </c>
      <c r="B48" s="56">
        <v>45</v>
      </c>
      <c r="C48" s="56">
        <v>24</v>
      </c>
      <c r="D48" s="60">
        <f t="shared" si="6"/>
        <v>0.53333333333333333</v>
      </c>
      <c r="E48" s="61">
        <v>0</v>
      </c>
      <c r="F48" s="61">
        <v>0</v>
      </c>
      <c r="G48" s="57" t="s">
        <v>128</v>
      </c>
      <c r="H48" s="61">
        <v>0</v>
      </c>
      <c r="I48" s="61">
        <v>0</v>
      </c>
      <c r="J48" s="108" t="s">
        <v>128</v>
      </c>
      <c r="L48" s="118" t="s">
        <v>78</v>
      </c>
      <c r="M48" s="56">
        <v>24</v>
      </c>
      <c r="N48" s="56">
        <v>20</v>
      </c>
      <c r="O48" s="60">
        <f t="shared" si="1"/>
        <v>0.83333333333333337</v>
      </c>
      <c r="P48" s="61">
        <v>0</v>
      </c>
      <c r="Q48" s="61">
        <v>0</v>
      </c>
      <c r="R48" s="57" t="s">
        <v>128</v>
      </c>
      <c r="S48" s="56">
        <v>18</v>
      </c>
      <c r="T48" s="56">
        <v>17</v>
      </c>
      <c r="U48" s="119">
        <f t="shared" si="3"/>
        <v>0.94444444444444442</v>
      </c>
    </row>
    <row r="49" spans="1:21" s="3" customFormat="1" ht="15.5" x14ac:dyDescent="0.35">
      <c r="A49" s="113" t="s">
        <v>125</v>
      </c>
      <c r="B49" s="56">
        <v>68</v>
      </c>
      <c r="C49" s="56">
        <v>35</v>
      </c>
      <c r="D49" s="60">
        <f t="shared" si="6"/>
        <v>0.51470588235294112</v>
      </c>
      <c r="E49" s="61">
        <v>9</v>
      </c>
      <c r="F49" s="61">
        <v>8</v>
      </c>
      <c r="G49" s="57">
        <f t="shared" ref="G49:G50" si="12">F49/E49</f>
        <v>0.88888888888888884</v>
      </c>
      <c r="H49" s="61">
        <v>11</v>
      </c>
      <c r="I49" s="61">
        <v>10</v>
      </c>
      <c r="J49" s="109">
        <f t="shared" ref="J49:J50" si="13">I49/H49</f>
        <v>0.90909090909090906</v>
      </c>
      <c r="L49" s="118" t="s">
        <v>79</v>
      </c>
      <c r="M49" s="56">
        <v>92</v>
      </c>
      <c r="N49" s="56">
        <v>59</v>
      </c>
      <c r="O49" s="60">
        <f t="shared" si="1"/>
        <v>0.64130434782608692</v>
      </c>
      <c r="P49" s="56">
        <v>11</v>
      </c>
      <c r="Q49" s="56">
        <v>10</v>
      </c>
      <c r="R49" s="60">
        <f t="shared" ref="R49:R60" si="14">Q49/P49</f>
        <v>0.90909090909090906</v>
      </c>
      <c r="S49" s="56">
        <v>10</v>
      </c>
      <c r="T49" s="56">
        <v>8</v>
      </c>
      <c r="U49" s="119">
        <f t="shared" si="3"/>
        <v>0.8</v>
      </c>
    </row>
    <row r="50" spans="1:21" s="3" customFormat="1" ht="15.5" x14ac:dyDescent="0.35">
      <c r="A50" s="114" t="s">
        <v>126</v>
      </c>
      <c r="B50" s="115">
        <v>14</v>
      </c>
      <c r="C50" s="115">
        <v>6</v>
      </c>
      <c r="D50" s="116">
        <f t="shared" si="6"/>
        <v>0.42857142857142855</v>
      </c>
      <c r="E50" s="86">
        <v>12</v>
      </c>
      <c r="F50" s="86">
        <v>10</v>
      </c>
      <c r="G50" s="83">
        <f t="shared" si="12"/>
        <v>0.83333333333333337</v>
      </c>
      <c r="H50" s="86">
        <v>180</v>
      </c>
      <c r="I50" s="86">
        <v>150</v>
      </c>
      <c r="J50" s="117">
        <f t="shared" si="13"/>
        <v>0.83333333333333337</v>
      </c>
      <c r="L50" s="118" t="s">
        <v>80</v>
      </c>
      <c r="M50" s="56">
        <v>34</v>
      </c>
      <c r="N50" s="56">
        <v>25</v>
      </c>
      <c r="O50" s="60">
        <f t="shared" si="1"/>
        <v>0.73529411764705888</v>
      </c>
      <c r="P50" s="56">
        <v>7</v>
      </c>
      <c r="Q50" s="56">
        <v>7</v>
      </c>
      <c r="R50" s="60">
        <f t="shared" si="14"/>
        <v>1</v>
      </c>
      <c r="S50" s="56">
        <v>6</v>
      </c>
      <c r="T50" s="56">
        <v>5</v>
      </c>
      <c r="U50" s="119">
        <f t="shared" si="3"/>
        <v>0.83333333333333337</v>
      </c>
    </row>
    <row r="51" spans="1:21" s="3" customFormat="1" ht="15.5" x14ac:dyDescent="0.35">
      <c r="A51" s="2"/>
      <c r="G51" s="12"/>
      <c r="J51" s="12"/>
      <c r="L51" s="118" t="s">
        <v>81</v>
      </c>
      <c r="M51" s="56">
        <v>79</v>
      </c>
      <c r="N51" s="56">
        <v>50</v>
      </c>
      <c r="O51" s="60">
        <f t="shared" si="1"/>
        <v>0.63291139240506333</v>
      </c>
      <c r="P51" s="56">
        <v>6</v>
      </c>
      <c r="Q51" s="56">
        <v>6</v>
      </c>
      <c r="R51" s="60">
        <f t="shared" si="14"/>
        <v>1</v>
      </c>
      <c r="S51" s="56">
        <v>6</v>
      </c>
      <c r="T51" s="56">
        <v>5</v>
      </c>
      <c r="U51" s="119">
        <f t="shared" si="3"/>
        <v>0.83333333333333337</v>
      </c>
    </row>
    <row r="52" spans="1:21" s="3" customFormat="1" ht="15.5" x14ac:dyDescent="0.35">
      <c r="A52" s="2"/>
      <c r="G52" s="12"/>
      <c r="J52" s="12"/>
      <c r="L52" s="118" t="s">
        <v>82</v>
      </c>
      <c r="M52" s="56">
        <v>237</v>
      </c>
      <c r="N52" s="56">
        <v>144</v>
      </c>
      <c r="O52" s="60">
        <f t="shared" si="1"/>
        <v>0.60759493670886078</v>
      </c>
      <c r="P52" s="56">
        <v>12</v>
      </c>
      <c r="Q52" s="56">
        <v>8</v>
      </c>
      <c r="R52" s="60">
        <f t="shared" si="14"/>
        <v>0.66666666666666663</v>
      </c>
      <c r="S52" s="56">
        <v>27</v>
      </c>
      <c r="T52" s="56">
        <v>21</v>
      </c>
      <c r="U52" s="119">
        <f t="shared" si="3"/>
        <v>0.77777777777777779</v>
      </c>
    </row>
    <row r="53" spans="1:21" s="3" customFormat="1" ht="15.5" x14ac:dyDescent="0.35">
      <c r="A53" s="2"/>
      <c r="G53" s="12"/>
      <c r="J53" s="12"/>
      <c r="L53" s="118" t="s">
        <v>83</v>
      </c>
      <c r="M53" s="56">
        <v>50</v>
      </c>
      <c r="N53" s="56">
        <v>31</v>
      </c>
      <c r="O53" s="60">
        <f t="shared" si="1"/>
        <v>0.62</v>
      </c>
      <c r="P53" s="56">
        <v>7</v>
      </c>
      <c r="Q53" s="56">
        <v>5</v>
      </c>
      <c r="R53" s="60">
        <f t="shared" si="14"/>
        <v>0.7142857142857143</v>
      </c>
      <c r="S53" s="56">
        <v>39</v>
      </c>
      <c r="T53" s="56">
        <v>35</v>
      </c>
      <c r="U53" s="119">
        <f t="shared" si="3"/>
        <v>0.89743589743589747</v>
      </c>
    </row>
    <row r="54" spans="1:21" s="3" customFormat="1" ht="15.5" x14ac:dyDescent="0.35">
      <c r="A54" s="2"/>
      <c r="G54" s="12"/>
      <c r="J54" s="12"/>
      <c r="L54" s="118" t="s">
        <v>84</v>
      </c>
      <c r="M54" s="56">
        <v>87</v>
      </c>
      <c r="N54" s="56">
        <v>62</v>
      </c>
      <c r="O54" s="60">
        <f t="shared" si="1"/>
        <v>0.71264367816091956</v>
      </c>
      <c r="P54" s="56">
        <v>7</v>
      </c>
      <c r="Q54" s="56">
        <v>6</v>
      </c>
      <c r="R54" s="60">
        <f t="shared" si="14"/>
        <v>0.8571428571428571</v>
      </c>
      <c r="S54" s="56">
        <v>21</v>
      </c>
      <c r="T54" s="56">
        <v>16</v>
      </c>
      <c r="U54" s="119">
        <f t="shared" si="3"/>
        <v>0.76190476190476186</v>
      </c>
    </row>
    <row r="55" spans="1:21" s="3" customFormat="1" ht="15.5" x14ac:dyDescent="0.35">
      <c r="A55" s="2"/>
      <c r="G55" s="12"/>
      <c r="J55" s="12"/>
      <c r="L55" s="118" t="s">
        <v>85</v>
      </c>
      <c r="M55" s="56">
        <v>2</v>
      </c>
      <c r="N55" s="56">
        <v>2</v>
      </c>
      <c r="O55" s="60">
        <f t="shared" si="1"/>
        <v>1</v>
      </c>
      <c r="P55" s="61">
        <v>0</v>
      </c>
      <c r="Q55" s="61">
        <v>0</v>
      </c>
      <c r="R55" s="57" t="s">
        <v>128</v>
      </c>
      <c r="S55" s="61">
        <v>0</v>
      </c>
      <c r="T55" s="61">
        <v>0</v>
      </c>
      <c r="U55" s="109" t="s">
        <v>128</v>
      </c>
    </row>
    <row r="56" spans="1:21" s="3" customFormat="1" ht="15.5" x14ac:dyDescent="0.35">
      <c r="A56" s="2"/>
      <c r="G56" s="12"/>
      <c r="J56" s="12"/>
      <c r="L56" s="118" t="s">
        <v>86</v>
      </c>
      <c r="M56" s="56">
        <v>13</v>
      </c>
      <c r="N56" s="56">
        <v>4</v>
      </c>
      <c r="O56" s="60">
        <f t="shared" si="1"/>
        <v>0.30769230769230771</v>
      </c>
      <c r="P56" s="56">
        <v>3</v>
      </c>
      <c r="Q56" s="56">
        <v>3</v>
      </c>
      <c r="R56" s="60">
        <f t="shared" si="14"/>
        <v>1</v>
      </c>
      <c r="S56" s="56">
        <v>7</v>
      </c>
      <c r="T56" s="56">
        <v>5</v>
      </c>
      <c r="U56" s="119">
        <f t="shared" si="3"/>
        <v>0.7142857142857143</v>
      </c>
    </row>
    <row r="57" spans="1:21" s="3" customFormat="1" ht="15.5" x14ac:dyDescent="0.35">
      <c r="A57" s="2"/>
      <c r="G57" s="12"/>
      <c r="J57" s="12"/>
      <c r="L57" s="118" t="s">
        <v>87</v>
      </c>
      <c r="M57" s="56">
        <v>219</v>
      </c>
      <c r="N57" s="56">
        <v>154</v>
      </c>
      <c r="O57" s="60">
        <f t="shared" si="1"/>
        <v>0.70319634703196343</v>
      </c>
      <c r="P57" s="56">
        <v>12</v>
      </c>
      <c r="Q57" s="56">
        <v>8</v>
      </c>
      <c r="R57" s="60">
        <f t="shared" si="14"/>
        <v>0.66666666666666663</v>
      </c>
      <c r="S57" s="56">
        <v>44</v>
      </c>
      <c r="T57" s="56">
        <v>31</v>
      </c>
      <c r="U57" s="119">
        <f t="shared" si="3"/>
        <v>0.70454545454545459</v>
      </c>
    </row>
    <row r="58" spans="1:21" s="3" customFormat="1" ht="15.5" x14ac:dyDescent="0.35">
      <c r="A58" s="2"/>
      <c r="G58" s="12"/>
      <c r="J58" s="12"/>
      <c r="L58" s="118" t="s">
        <v>88</v>
      </c>
      <c r="M58" s="56">
        <v>86</v>
      </c>
      <c r="N58" s="56">
        <v>44</v>
      </c>
      <c r="O58" s="60">
        <f t="shared" si="1"/>
        <v>0.51162790697674421</v>
      </c>
      <c r="P58" s="56">
        <v>10</v>
      </c>
      <c r="Q58" s="56">
        <v>10</v>
      </c>
      <c r="R58" s="60">
        <f t="shared" si="14"/>
        <v>1</v>
      </c>
      <c r="S58" s="56">
        <v>27</v>
      </c>
      <c r="T58" s="56">
        <v>24</v>
      </c>
      <c r="U58" s="119">
        <f t="shared" si="3"/>
        <v>0.88888888888888884</v>
      </c>
    </row>
    <row r="59" spans="1:21" s="3" customFormat="1" ht="15.5" x14ac:dyDescent="0.35">
      <c r="A59" s="2"/>
      <c r="G59" s="12"/>
      <c r="J59" s="12"/>
      <c r="L59" s="118" t="s">
        <v>89</v>
      </c>
      <c r="M59" s="56">
        <v>68</v>
      </c>
      <c r="N59" s="56">
        <v>39</v>
      </c>
      <c r="O59" s="60">
        <f t="shared" si="1"/>
        <v>0.57352941176470584</v>
      </c>
      <c r="P59" s="56">
        <v>4</v>
      </c>
      <c r="Q59" s="56">
        <v>4</v>
      </c>
      <c r="R59" s="60">
        <f t="shared" si="14"/>
        <v>1</v>
      </c>
      <c r="S59" s="56">
        <v>21</v>
      </c>
      <c r="T59" s="56">
        <v>17</v>
      </c>
      <c r="U59" s="119">
        <f t="shared" si="3"/>
        <v>0.80952380952380953</v>
      </c>
    </row>
    <row r="60" spans="1:21" s="3" customFormat="1" ht="15.5" x14ac:dyDescent="0.35">
      <c r="G60" s="12"/>
      <c r="J60" s="12"/>
      <c r="L60" s="122" t="s">
        <v>90</v>
      </c>
      <c r="M60" s="115">
        <v>18</v>
      </c>
      <c r="N60" s="115">
        <v>11</v>
      </c>
      <c r="O60" s="116">
        <f t="shared" si="1"/>
        <v>0.61111111111111116</v>
      </c>
      <c r="P60" s="115">
        <v>8</v>
      </c>
      <c r="Q60" s="115">
        <v>8</v>
      </c>
      <c r="R60" s="116">
        <f t="shared" si="14"/>
        <v>1</v>
      </c>
      <c r="S60" s="115">
        <v>10</v>
      </c>
      <c r="T60" s="115">
        <v>9</v>
      </c>
      <c r="U60" s="123">
        <f t="shared" si="3"/>
        <v>0.9</v>
      </c>
    </row>
    <row r="61" spans="1:21" s="3" customFormat="1" x14ac:dyDescent="0.35">
      <c r="G61" s="12"/>
      <c r="J61" s="12"/>
      <c r="U61" s="9"/>
    </row>
    <row r="62" spans="1:21" s="3" customFormat="1" x14ac:dyDescent="0.35">
      <c r="G62" s="12"/>
      <c r="J62" s="12"/>
    </row>
    <row r="63" spans="1:21" s="3" customFormat="1" x14ac:dyDescent="0.35">
      <c r="G63" s="12"/>
      <c r="J63" s="12"/>
    </row>
    <row r="64" spans="1:21" s="3" customFormat="1" x14ac:dyDescent="0.35">
      <c r="G64" s="12"/>
      <c r="J64" s="12"/>
    </row>
    <row r="65" spans="1:10" s="3" customFormat="1" x14ac:dyDescent="0.35">
      <c r="G65" s="12"/>
      <c r="J65" s="12"/>
    </row>
    <row r="66" spans="1:10" s="3" customFormat="1" x14ac:dyDescent="0.35">
      <c r="G66" s="12"/>
      <c r="J66" s="12"/>
    </row>
    <row r="67" spans="1:10" s="3" customFormat="1" x14ac:dyDescent="0.35">
      <c r="G67" s="12"/>
      <c r="J67" s="12"/>
    </row>
    <row r="68" spans="1:10" s="3" customFormat="1" x14ac:dyDescent="0.35">
      <c r="G68" s="12"/>
      <c r="J68" s="12"/>
    </row>
    <row r="80" spans="1:10" x14ac:dyDescent="0.35">
      <c r="A80" s="3"/>
      <c r="B80" s="3"/>
      <c r="C80" s="3"/>
      <c r="G80" s="3"/>
      <c r="J80" s="3"/>
    </row>
    <row r="81" spans="1:13" x14ac:dyDescent="0.35">
      <c r="K81" s="3"/>
      <c r="L81" s="3"/>
      <c r="M81" s="3"/>
    </row>
    <row r="93" spans="1:13" s="3" customFormat="1" x14ac:dyDescent="0.35">
      <c r="A93"/>
      <c r="B93"/>
      <c r="C93"/>
      <c r="G93" s="12"/>
      <c r="J93" s="12"/>
      <c r="K93"/>
      <c r="L93"/>
      <c r="M93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Applicant Information</vt:lpstr>
      <vt:lpstr>Applicant Site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Mathew, Samantha (HRSA) [C]</cp:lastModifiedBy>
  <dcterms:created xsi:type="dcterms:W3CDTF">2021-03-29T13:31:10Z</dcterms:created>
  <dcterms:modified xsi:type="dcterms:W3CDTF">2025-02-07T18:29:04Z</dcterms:modified>
</cp:coreProperties>
</file>